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5-26\FINAL ANNEXURE\Mail sent for uploading\changes in schedule\Mail 2\"/>
    </mc:Choice>
  </mc:AlternateContent>
  <bookViews>
    <workbookView xWindow="0" yWindow="0" windowWidth="20490" windowHeight="7620" tabRatio="806" activeTab="1"/>
  </bookViews>
  <sheets>
    <sheet name="COMPARATIVE" sheetId="111" r:id="rId1"/>
    <sheet name="SOR RATE 2025-26" sheetId="112" r:id="rId2"/>
    <sheet name="E1" sheetId="104" r:id="rId3"/>
    <sheet name="E2" sheetId="105" r:id="rId4"/>
    <sheet name="E3" sheetId="106" r:id="rId5"/>
    <sheet name="E4" sheetId="107" r:id="rId6"/>
    <sheet name="E5" sheetId="108" r:id="rId7"/>
    <sheet name="E6" sheetId="10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[8]data!$F$721</definedName>
    <definedName name="_xlnm._FilterDatabase" localSheetId="1" hidden="1">'SOR RATE 2025-26'!$A$3:$BB$836</definedName>
    <definedName name="_xlnm._FilterDatabase" hidden="1">[9]Dom!$E$9:$S$13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'[12]STN WISE EMR'!#REF!</definedName>
    <definedName name="ba">'[12]STN WISE EMR'!#REF!</definedName>
    <definedName name="barwala" localSheetId="1">'[12]STN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'[14]C.S.GENERATION'!#REF!</definedName>
    <definedName name="CDGD">'[14]C.S.GENERATION'!#REF!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'[14]C.S.GENERATION'!#REF!</definedName>
    <definedName name="CSMPD">'[14]C.S.GENERATION'!#REF!</definedName>
    <definedName name="D">#N/A</definedName>
    <definedName name="D_T">'[15]Discom Details'!$F$721</definedName>
    <definedName name="DateTimeStamp" localSheetId="1">#REF!</definedName>
    <definedName name="DateTimeStamp">#REF!</definedName>
    <definedName name="Demographic_data" localSheetId="1">#REF!</definedName>
    <definedName name="Demographic_data">#REF!</definedName>
    <definedName name="Difference">'[13]Sheet2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'[16]dpc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[13]Sheet1!$D$90</definedName>
    <definedName name="if" localSheetId="1">'[17]annexture-g1'!#REF!</definedName>
    <definedName name="if">'[17]annexture-g1'!#REF!</definedName>
    <definedName name="IN">[1]DLC!$GS$2:$HF$22</definedName>
    <definedName name="Input">[13]Sheet1!$D$35</definedName>
    <definedName name="Intt_Charge_cY" localSheetId="1">#REF!,#REF!</definedName>
    <definedName name="Intt_Charge_cY">#REF!,#REF!</definedName>
    <definedName name="Intt_Charge_cy_1">'[18]A 3.7'!$H$35,'[18]A 3.7'!$H$44</definedName>
    <definedName name="Intt_Charge_eY" localSheetId="1">#REF!,#REF!</definedName>
    <definedName name="Intt_Charge_eY">#REF!,#REF!</definedName>
    <definedName name="Intt_Charge_ey_1">'[18]A 3.7'!$I$35,'[18]A 3.7'!$I$44</definedName>
    <definedName name="Intt_Charge_PY" localSheetId="1">#REF!,#REF!</definedName>
    <definedName name="Intt_Charge_PY">#REF!,#REF!</definedName>
    <definedName name="Intt_Charge_py_1">'[18]A 3.7'!$G$35,'[18]A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[19]Inputs!#REF!</definedName>
    <definedName name="Live_Integrity">[19]Inputs!#REF!</definedName>
    <definedName name="ltind" localSheetId="1">#REF!</definedName>
    <definedName name="ltind">#REF!</definedName>
    <definedName name="Master_Integrity" localSheetId="1">[19]Inputs!#REF!</definedName>
    <definedName name="Master_Integrity">[19]Inputs!#REF!</definedName>
    <definedName name="Master_Signals" localSheetId="1">[19]Inputs!#REF!</definedName>
    <definedName name="Master_Signals">[19]Inputs!#REF!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[19]Inputs!$E$140</definedName>
    <definedName name="Name_Model">[19]Inputs!$E$141</definedName>
    <definedName name="Name_Project">[19]Inputs!$E$142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Titles">'[20]Ag LF'!$A$1:$B$65536,'[20]Ag LF'!$A$1:$IV$4</definedName>
    <definedName name="PTPI" localSheetId="1">#REF!</definedName>
    <definedName name="PTPI">#REF!</definedName>
    <definedName name="Pumps_and_Meterisation" localSheetId="1">#REF!</definedName>
    <definedName name="Pumps_and_Meterisation">#REF!</definedName>
    <definedName name="q">'[21]A 3.7'!$I$35,'[21]A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'[13]Format-A (S)'!$C$41</definedName>
    <definedName name="Sendhwa_Division.">[13]Sheet1!$C$103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'[15]Discom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'[23]A 3.7'!$I$35,'[23]A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08" l="1"/>
  <c r="H12" i="105"/>
  <c r="I12" i="105" s="1"/>
  <c r="H11" i="109" l="1"/>
  <c r="F12" i="109"/>
  <c r="F13" i="109"/>
  <c r="F14" i="109"/>
  <c r="F10" i="109"/>
  <c r="H11" i="108"/>
  <c r="I11" i="108" s="1"/>
  <c r="F12" i="108"/>
  <c r="G12" i="108" s="1"/>
  <c r="F13" i="108"/>
  <c r="F14" i="108"/>
  <c r="G14" i="108" s="1"/>
  <c r="F10" i="108"/>
  <c r="G10" i="108" s="1"/>
  <c r="F8" i="107"/>
  <c r="H12" i="106"/>
  <c r="F11" i="106"/>
  <c r="F13" i="106"/>
  <c r="F14" i="106"/>
  <c r="F15" i="106"/>
  <c r="F10" i="106"/>
  <c r="F11" i="105"/>
  <c r="G11" i="105" s="1"/>
  <c r="F13" i="105"/>
  <c r="G13" i="105" s="1"/>
  <c r="F14" i="105"/>
  <c r="F15" i="105"/>
  <c r="G15" i="105" s="1"/>
  <c r="F10" i="105"/>
  <c r="G10" i="105" s="1"/>
  <c r="F17" i="104"/>
  <c r="O15" i="104"/>
  <c r="L14" i="104"/>
  <c r="F11" i="104"/>
  <c r="F13" i="104"/>
  <c r="F14" i="104"/>
  <c r="F15" i="104"/>
  <c r="F16" i="104"/>
  <c r="R458" i="112"/>
  <c r="R457" i="112"/>
  <c r="R456" i="112"/>
  <c r="R455" i="112"/>
  <c r="R454" i="112"/>
  <c r="H13" i="108" l="1"/>
  <c r="I13" i="108" s="1"/>
  <c r="G13" i="108"/>
  <c r="H10" i="111"/>
  <c r="H27" i="111" l="1"/>
  <c r="H26" i="111"/>
  <c r="H24" i="111"/>
  <c r="H23" i="111"/>
  <c r="H21" i="111"/>
  <c r="H20" i="111"/>
  <c r="H19" i="111"/>
  <c r="H17" i="111"/>
  <c r="H16" i="111"/>
  <c r="H13" i="111"/>
  <c r="H12" i="111"/>
  <c r="H11" i="111"/>
  <c r="G16" i="104" l="1"/>
  <c r="G12" i="109" l="1"/>
  <c r="I11" i="109"/>
  <c r="H12" i="108" l="1"/>
  <c r="I12" i="108" s="1"/>
  <c r="I12" i="106"/>
  <c r="G14" i="105"/>
  <c r="P15" i="104" l="1"/>
  <c r="M14" i="104"/>
  <c r="G13" i="104"/>
  <c r="I17" i="104" l="1"/>
  <c r="J17" i="104" s="1"/>
  <c r="G17" i="104"/>
  <c r="H17" i="109"/>
  <c r="I17" i="109" s="1"/>
  <c r="G17" i="109"/>
  <c r="H16" i="109"/>
  <c r="I16" i="109" s="1"/>
  <c r="G16" i="109"/>
  <c r="G15" i="109"/>
  <c r="H14" i="109"/>
  <c r="I14" i="109" s="1"/>
  <c r="H13" i="109"/>
  <c r="I13" i="109" s="1"/>
  <c r="G10" i="109"/>
  <c r="H17" i="108"/>
  <c r="I17" i="108" s="1"/>
  <c r="G17" i="108"/>
  <c r="H16" i="108"/>
  <c r="I16" i="108" s="1"/>
  <c r="G16" i="108"/>
  <c r="G18" i="108" s="1"/>
  <c r="G19" i="108" s="1"/>
  <c r="H14" i="108"/>
  <c r="I14" i="108" s="1"/>
  <c r="G11" i="107"/>
  <c r="G10" i="107"/>
  <c r="G9" i="107"/>
  <c r="G8" i="107"/>
  <c r="H18" i="106"/>
  <c r="I18" i="106" s="1"/>
  <c r="G18" i="106"/>
  <c r="H17" i="106"/>
  <c r="I17" i="106" s="1"/>
  <c r="G17" i="106"/>
  <c r="H16" i="106"/>
  <c r="I16" i="106" s="1"/>
  <c r="G16" i="106"/>
  <c r="H15" i="106"/>
  <c r="I15" i="106" s="1"/>
  <c r="G14" i="106"/>
  <c r="H13" i="106"/>
  <c r="I13" i="106" s="1"/>
  <c r="G11" i="106"/>
  <c r="G10" i="106"/>
  <c r="H18" i="105"/>
  <c r="I18" i="105" s="1"/>
  <c r="G18" i="105"/>
  <c r="H17" i="105"/>
  <c r="I17" i="105" s="1"/>
  <c r="G17" i="105"/>
  <c r="G16" i="105"/>
  <c r="H15" i="105"/>
  <c r="I15" i="105" s="1"/>
  <c r="H14" i="105"/>
  <c r="I14" i="105" s="1"/>
  <c r="H10" i="105"/>
  <c r="I10" i="105" s="1"/>
  <c r="I13" i="104"/>
  <c r="J13" i="104" s="1"/>
  <c r="L11" i="104"/>
  <c r="M11" i="104" s="1"/>
  <c r="G23" i="108" l="1"/>
  <c r="G20" i="108"/>
  <c r="G12" i="107"/>
  <c r="G13" i="107" s="1"/>
  <c r="G19" i="105"/>
  <c r="G20" i="105" s="1"/>
  <c r="G13" i="106"/>
  <c r="G14" i="109"/>
  <c r="H12" i="109"/>
  <c r="I12" i="109" s="1"/>
  <c r="I18" i="109" s="1"/>
  <c r="I19" i="109" s="1"/>
  <c r="H15" i="109"/>
  <c r="I15" i="109" s="1"/>
  <c r="G13" i="109"/>
  <c r="H15" i="108"/>
  <c r="I15" i="108" s="1"/>
  <c r="I18" i="108" s="1"/>
  <c r="I19" i="108" s="1"/>
  <c r="I23" i="108" s="1"/>
  <c r="G15" i="106"/>
  <c r="H10" i="106"/>
  <c r="I10" i="106" s="1"/>
  <c r="H14" i="106"/>
  <c r="I14" i="106" s="1"/>
  <c r="H13" i="105"/>
  <c r="I13" i="105" s="1"/>
  <c r="I19" i="105" s="1"/>
  <c r="H16" i="105"/>
  <c r="I16" i="105" s="1"/>
  <c r="L17" i="104"/>
  <c r="O11" i="104"/>
  <c r="P11" i="104" s="1"/>
  <c r="G11" i="104"/>
  <c r="G18" i="104" s="1"/>
  <c r="G19" i="104" s="1"/>
  <c r="I16" i="104"/>
  <c r="J16" i="104" s="1"/>
  <c r="I11" i="104"/>
  <c r="J11" i="104" s="1"/>
  <c r="J18" i="104" l="1"/>
  <c r="J19" i="104" s="1"/>
  <c r="J23" i="104" s="1"/>
  <c r="G18" i="109"/>
  <c r="G19" i="109" s="1"/>
  <c r="G23" i="109" s="1"/>
  <c r="G24" i="108"/>
  <c r="G25" i="108" s="1"/>
  <c r="G19" i="106"/>
  <c r="G20" i="106" s="1"/>
  <c r="G24" i="106" s="1"/>
  <c r="G14" i="107"/>
  <c r="G17" i="107"/>
  <c r="G23" i="104"/>
  <c r="I20" i="109"/>
  <c r="I23" i="109"/>
  <c r="I20" i="108"/>
  <c r="I24" i="108" s="1"/>
  <c r="I25" i="108" s="1"/>
  <c r="I19" i="106"/>
  <c r="I20" i="106" s="1"/>
  <c r="G21" i="105"/>
  <c r="G24" i="105"/>
  <c r="I20" i="105"/>
  <c r="J20" i="104"/>
  <c r="G20" i="104"/>
  <c r="M17" i="104"/>
  <c r="O17" i="104"/>
  <c r="P17" i="104" s="1"/>
  <c r="L16" i="104"/>
  <c r="M16" i="104" s="1"/>
  <c r="G20" i="109" l="1"/>
  <c r="G24" i="104"/>
  <c r="G25" i="104" s="1"/>
  <c r="G26" i="104" s="1"/>
  <c r="G24" i="109"/>
  <c r="G25" i="109" s="1"/>
  <c r="G27" i="109" s="1"/>
  <c r="G27" i="108"/>
  <c r="G26" i="108"/>
  <c r="G28" i="108" s="1"/>
  <c r="G29" i="108" s="1"/>
  <c r="G30" i="108" s="1"/>
  <c r="M18" i="104"/>
  <c r="M19" i="104" s="1"/>
  <c r="M23" i="104" s="1"/>
  <c r="G18" i="107"/>
  <c r="G19" i="107" s="1"/>
  <c r="G25" i="105"/>
  <c r="G26" i="105" s="1"/>
  <c r="I21" i="105"/>
  <c r="J24" i="104"/>
  <c r="J25" i="104" s="1"/>
  <c r="J27" i="104" s="1"/>
  <c r="I24" i="105"/>
  <c r="G21" i="106"/>
  <c r="G25" i="106" s="1"/>
  <c r="I24" i="109"/>
  <c r="I25" i="109" s="1"/>
  <c r="I27" i="109" s="1"/>
  <c r="I27" i="108"/>
  <c r="I26" i="108"/>
  <c r="I21" i="106"/>
  <c r="I24" i="106"/>
  <c r="O16" i="104"/>
  <c r="P16" i="104" s="1"/>
  <c r="P18" i="104" s="1"/>
  <c r="P19" i="104" s="1"/>
  <c r="M20" i="104" l="1"/>
  <c r="M24" i="104" s="1"/>
  <c r="M25" i="104" s="1"/>
  <c r="I28" i="108"/>
  <c r="I29" i="108" s="1"/>
  <c r="I30" i="108" s="1"/>
  <c r="G27" i="104"/>
  <c r="G28" i="104" s="1"/>
  <c r="G29" i="104" s="1"/>
  <c r="I25" i="106"/>
  <c r="I26" i="106" s="1"/>
  <c r="G26" i="106"/>
  <c r="G28" i="106" s="1"/>
  <c r="I25" i="105"/>
  <c r="I26" i="105" s="1"/>
  <c r="G27" i="105"/>
  <c r="G28" i="105"/>
  <c r="P23" i="104"/>
  <c r="J26" i="104"/>
  <c r="J28" i="104" s="1"/>
  <c r="J29" i="104" s="1"/>
  <c r="G26" i="109"/>
  <c r="G28" i="109" s="1"/>
  <c r="G29" i="109" s="1"/>
  <c r="G30" i="109" s="1"/>
  <c r="G21" i="107"/>
  <c r="G20" i="107"/>
  <c r="I26" i="109"/>
  <c r="I28" i="109" s="1"/>
  <c r="I29" i="109" s="1"/>
  <c r="I30" i="109" s="1"/>
  <c r="P20" i="104"/>
  <c r="G29" i="105" l="1"/>
  <c r="G27" i="106"/>
  <c r="G29" i="106" s="1"/>
  <c r="G30" i="106" s="1"/>
  <c r="G33" i="106" s="1"/>
  <c r="G34" i="106" s="1"/>
  <c r="M27" i="104"/>
  <c r="M26" i="104"/>
  <c r="G22" i="107"/>
  <c r="G23" i="107" s="1"/>
  <c r="G24" i="107" s="1"/>
  <c r="P24" i="104"/>
  <c r="P25" i="104" s="1"/>
  <c r="I28" i="106"/>
  <c r="I27" i="106"/>
  <c r="I27" i="105"/>
  <c r="I28" i="105"/>
  <c r="G30" i="105"/>
  <c r="G31" i="105" s="1"/>
  <c r="I29" i="106" l="1"/>
  <c r="I30" i="106" s="1"/>
  <c r="I29" i="105"/>
  <c r="I30" i="105" s="1"/>
  <c r="I31" i="105" s="1"/>
  <c r="G31" i="106"/>
  <c r="M28" i="104"/>
  <c r="M29" i="104" s="1"/>
  <c r="P27" i="104"/>
  <c r="P26" i="104"/>
  <c r="I31" i="106"/>
  <c r="I33" i="106"/>
  <c r="I34" i="106" s="1"/>
  <c r="P28" i="104" l="1"/>
  <c r="P29" i="104" s="1"/>
</calcChain>
</file>

<file path=xl/comments1.xml><?xml version="1.0" encoding="utf-8"?>
<comments xmlns="http://schemas.openxmlformats.org/spreadsheetml/2006/main">
  <authors>
    <author>Author</author>
    <author>Smt. Prarthana Shukla</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1" shapeId="0">
      <text>
        <r>
          <rPr>
            <b/>
            <sz val="9"/>
            <color indexed="81"/>
            <rFont val="Tahoma"/>
            <family val="2"/>
          </rPr>
          <t>Smt. Prarthana Shukla:</t>
        </r>
        <r>
          <rPr>
            <sz val="9"/>
            <color indexed="81"/>
            <rFont val="Tahoma"/>
            <family val="2"/>
          </rPr>
          <t xml:space="preserve">
GST applicable separately.</t>
        </r>
      </text>
    </comment>
    <comment ref="D399" authorId="1" shapeId="0">
      <text>
        <r>
          <rPr>
            <b/>
            <sz val="9"/>
            <color indexed="81"/>
            <rFont val="Tahoma"/>
            <family val="2"/>
          </rPr>
          <t>Smt. Prarthana Shukla:</t>
        </r>
        <r>
          <rPr>
            <sz val="9"/>
            <color indexed="81"/>
            <rFont val="Tahoma"/>
            <family val="2"/>
          </rPr>
          <t xml:space="preserve">
GST applicable separately.</t>
        </r>
      </text>
    </comment>
    <comment ref="D409" authorId="1" shapeId="0">
      <text>
        <r>
          <rPr>
            <b/>
            <sz val="9"/>
            <color indexed="81"/>
            <rFont val="Tahoma"/>
            <family val="2"/>
          </rPr>
          <t>Smt. Prarthana Shukla:</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1" shapeId="0">
      <text>
        <r>
          <rPr>
            <b/>
            <sz val="9"/>
            <color indexed="81"/>
            <rFont val="Tahoma"/>
            <family val="2"/>
          </rPr>
          <t>Smt. Prarthana Shukla:</t>
        </r>
        <r>
          <rPr>
            <sz val="9"/>
            <color indexed="81"/>
            <rFont val="Tahoma"/>
            <family val="2"/>
          </rPr>
          <t xml:space="preserve">
GST applicable separately.</t>
        </r>
      </text>
    </comment>
    <comment ref="D599" authorId="1" shapeId="0">
      <text>
        <r>
          <rPr>
            <b/>
            <sz val="9"/>
            <color indexed="81"/>
            <rFont val="Tahoma"/>
            <family val="2"/>
          </rPr>
          <t>Smt. Prarthana Shukla:</t>
        </r>
        <r>
          <rPr>
            <sz val="9"/>
            <color indexed="81"/>
            <rFont val="Tahoma"/>
            <family val="2"/>
          </rPr>
          <t xml:space="preserve">
GST applicable separately.</t>
        </r>
      </text>
    </comment>
    <comment ref="D614" authorId="1" shapeId="0">
      <text>
        <r>
          <rPr>
            <b/>
            <sz val="9"/>
            <color indexed="81"/>
            <rFont val="Tahoma"/>
            <family val="2"/>
          </rPr>
          <t>Smt. Prarthana Shukla:</t>
        </r>
        <r>
          <rPr>
            <sz val="9"/>
            <color indexed="81"/>
            <rFont val="Tahoma"/>
            <family val="2"/>
          </rPr>
          <t xml:space="preserve">
GST applicable separately.</t>
        </r>
      </text>
    </comment>
    <comment ref="D615" authorId="1" shapeId="0">
      <text>
        <r>
          <rPr>
            <b/>
            <sz val="9"/>
            <color indexed="81"/>
            <rFont val="Tahoma"/>
            <family val="2"/>
          </rPr>
          <t>Smt. Prarthana Shukla:</t>
        </r>
        <r>
          <rPr>
            <sz val="9"/>
            <color indexed="81"/>
            <rFont val="Tahoma"/>
            <family val="2"/>
          </rPr>
          <t xml:space="preserve">
GST applicable separately.</t>
        </r>
      </text>
    </comment>
    <comment ref="D616" authorId="1" shapeId="0">
      <text>
        <r>
          <rPr>
            <b/>
            <sz val="9"/>
            <color indexed="81"/>
            <rFont val="Tahoma"/>
            <family val="2"/>
          </rPr>
          <t>Smt. Prarthana Shukla:</t>
        </r>
        <r>
          <rPr>
            <sz val="9"/>
            <color indexed="81"/>
            <rFont val="Tahoma"/>
            <family val="2"/>
          </rPr>
          <t xml:space="preserve">
GST applicable separately.</t>
        </r>
      </text>
    </comment>
    <comment ref="D620" authorId="1" shapeId="0">
      <text>
        <r>
          <rPr>
            <b/>
            <sz val="9"/>
            <color indexed="81"/>
            <rFont val="Tahoma"/>
            <family val="2"/>
          </rPr>
          <t>Smt. Prarthana Shukla:</t>
        </r>
        <r>
          <rPr>
            <sz val="9"/>
            <color indexed="81"/>
            <rFont val="Tahoma"/>
            <family val="2"/>
          </rPr>
          <t xml:space="preserve">
GST applicable separately.</t>
        </r>
      </text>
    </comment>
    <comment ref="D622" authorId="1" shapeId="0">
      <text>
        <r>
          <rPr>
            <b/>
            <sz val="9"/>
            <color indexed="81"/>
            <rFont val="Tahoma"/>
            <family val="2"/>
          </rPr>
          <t>Smt. Prarthana Shukla:</t>
        </r>
        <r>
          <rPr>
            <sz val="9"/>
            <color indexed="81"/>
            <rFont val="Tahoma"/>
            <family val="2"/>
          </rPr>
          <t xml:space="preserve">
GST applicable separately.</t>
        </r>
      </text>
    </comment>
    <comment ref="D732" authorId="1" shapeId="0">
      <text>
        <r>
          <rPr>
            <b/>
            <sz val="9"/>
            <color indexed="81"/>
            <rFont val="Tahoma"/>
            <family val="2"/>
          </rPr>
          <t>Smt. Prarthana Shukla:</t>
        </r>
        <r>
          <rPr>
            <sz val="9"/>
            <color indexed="81"/>
            <rFont val="Tahoma"/>
            <family val="2"/>
          </rPr>
          <t xml:space="preserve">
GST applicable separately.</t>
        </r>
      </text>
    </comment>
    <comment ref="D736" authorId="1" shapeId="0">
      <text>
        <r>
          <rPr>
            <b/>
            <sz val="9"/>
            <color indexed="81"/>
            <rFont val="Tahoma"/>
            <family val="2"/>
          </rPr>
          <t>Smt. Prarthana Shukla:</t>
        </r>
        <r>
          <rPr>
            <sz val="9"/>
            <color indexed="81"/>
            <rFont val="Tahoma"/>
            <family val="2"/>
          </rPr>
          <t xml:space="preserve">
GST applicable separately.</t>
        </r>
      </text>
    </comment>
    <comment ref="D791" authorId="1" shapeId="0">
      <text>
        <r>
          <rPr>
            <b/>
            <sz val="9"/>
            <color indexed="81"/>
            <rFont val="Tahoma"/>
            <family val="2"/>
          </rPr>
          <t>Smt. Prarthana Shukla:</t>
        </r>
        <r>
          <rPr>
            <sz val="9"/>
            <color indexed="81"/>
            <rFont val="Tahoma"/>
            <family val="2"/>
          </rPr>
          <t xml:space="preserve">
GST applicable separately.</t>
        </r>
      </text>
    </comment>
    <comment ref="D793" authorId="1" shapeId="0">
      <text>
        <r>
          <rPr>
            <b/>
            <sz val="9"/>
            <color indexed="81"/>
            <rFont val="Tahoma"/>
            <family val="2"/>
          </rPr>
          <t>Smt. Prarthana Shukla:</t>
        </r>
        <r>
          <rPr>
            <sz val="9"/>
            <color indexed="81"/>
            <rFont val="Tahoma"/>
            <family val="2"/>
          </rPr>
          <t xml:space="preserve">
GST applicable separately.</t>
        </r>
      </text>
    </comment>
    <comment ref="D794" authorId="1" shapeId="0">
      <text>
        <r>
          <rPr>
            <b/>
            <sz val="9"/>
            <color indexed="81"/>
            <rFont val="Tahoma"/>
            <family val="2"/>
          </rPr>
          <t>Smt. Prarthana Shukla:</t>
        </r>
        <r>
          <rPr>
            <sz val="9"/>
            <color indexed="81"/>
            <rFont val="Tahoma"/>
            <family val="2"/>
          </rPr>
          <t xml:space="preserve">
GST applicable separately.</t>
        </r>
      </text>
    </comment>
    <comment ref="D795" authorId="1" shapeId="0">
      <text>
        <r>
          <rPr>
            <b/>
            <sz val="9"/>
            <color indexed="81"/>
            <rFont val="Tahoma"/>
            <family val="2"/>
          </rPr>
          <t>Smt. Prarthana Shukla:</t>
        </r>
        <r>
          <rPr>
            <sz val="9"/>
            <color indexed="81"/>
            <rFont val="Tahoma"/>
            <family val="2"/>
          </rPr>
          <t xml:space="preserve">
GST applicable separately.</t>
        </r>
      </text>
    </comment>
    <comment ref="D796" authorId="1" shapeId="0">
      <text>
        <r>
          <rPr>
            <b/>
            <sz val="9"/>
            <color indexed="81"/>
            <rFont val="Tahoma"/>
            <family val="2"/>
          </rPr>
          <t>Smt. Prarthana Shukla:</t>
        </r>
        <r>
          <rPr>
            <sz val="9"/>
            <color indexed="81"/>
            <rFont val="Tahoma"/>
            <family val="2"/>
          </rPr>
          <t xml:space="preserve">
GST applicable separately.</t>
        </r>
      </text>
    </comment>
    <comment ref="D797" authorId="1" shapeId="0">
      <text>
        <r>
          <rPr>
            <b/>
            <sz val="9"/>
            <color indexed="81"/>
            <rFont val="Tahoma"/>
            <family val="2"/>
          </rPr>
          <t>Smt. Prarthana Shukla:</t>
        </r>
        <r>
          <rPr>
            <sz val="9"/>
            <color indexed="81"/>
            <rFont val="Tahoma"/>
            <family val="2"/>
          </rPr>
          <t xml:space="preserve">
GST applicable separately.</t>
        </r>
      </text>
    </comment>
    <comment ref="D798" authorId="1" shapeId="0">
      <text>
        <r>
          <rPr>
            <b/>
            <sz val="9"/>
            <color indexed="81"/>
            <rFont val="Tahoma"/>
            <family val="2"/>
          </rPr>
          <t>Smt. Prarthana Shukla:</t>
        </r>
        <r>
          <rPr>
            <sz val="9"/>
            <color indexed="81"/>
            <rFont val="Tahoma"/>
            <family val="2"/>
          </rPr>
          <t xml:space="preserve">
GST applicable separately.</t>
        </r>
      </text>
    </comment>
    <comment ref="D800" authorId="1" shapeId="0">
      <text>
        <r>
          <rPr>
            <b/>
            <sz val="9"/>
            <color indexed="81"/>
            <rFont val="Tahoma"/>
            <family val="2"/>
          </rPr>
          <t>Smt. Prarthana Shukla:</t>
        </r>
        <r>
          <rPr>
            <sz val="9"/>
            <color indexed="81"/>
            <rFont val="Tahoma"/>
            <family val="2"/>
          </rPr>
          <t xml:space="preserve">
GST applicable separately.</t>
        </r>
      </text>
    </comment>
    <comment ref="D801" authorId="1" shapeId="0">
      <text>
        <r>
          <rPr>
            <b/>
            <sz val="9"/>
            <color indexed="81"/>
            <rFont val="Tahoma"/>
            <family val="2"/>
          </rPr>
          <t>Smt. Prarthana Shukla:</t>
        </r>
        <r>
          <rPr>
            <sz val="9"/>
            <color indexed="81"/>
            <rFont val="Tahoma"/>
            <family val="2"/>
          </rPr>
          <t xml:space="preserve">
GST applicable separately.</t>
        </r>
      </text>
    </comment>
    <comment ref="D803" authorId="1" shapeId="0">
      <text>
        <r>
          <rPr>
            <b/>
            <sz val="9"/>
            <color indexed="81"/>
            <rFont val="Tahoma"/>
            <family val="2"/>
          </rPr>
          <t>Smt. Prarthana Shukla:</t>
        </r>
        <r>
          <rPr>
            <sz val="9"/>
            <color indexed="81"/>
            <rFont val="Tahoma"/>
            <family val="2"/>
          </rPr>
          <t xml:space="preserve">
GST applicable separately.</t>
        </r>
      </text>
    </comment>
    <comment ref="D804" authorId="1" shapeId="0">
      <text>
        <r>
          <rPr>
            <b/>
            <sz val="9"/>
            <color indexed="81"/>
            <rFont val="Tahoma"/>
            <family val="2"/>
          </rPr>
          <t>Smt. Prarthana Shukla:</t>
        </r>
        <r>
          <rPr>
            <sz val="9"/>
            <color indexed="81"/>
            <rFont val="Tahoma"/>
            <family val="2"/>
          </rPr>
          <t xml:space="preserve">
GST applicable separately.</t>
        </r>
      </text>
    </comment>
    <comment ref="D805" authorId="1" shapeId="0">
      <text>
        <r>
          <rPr>
            <b/>
            <sz val="9"/>
            <color indexed="81"/>
            <rFont val="Tahoma"/>
            <family val="2"/>
          </rPr>
          <t>Smt. Prarthana Shukla:</t>
        </r>
        <r>
          <rPr>
            <sz val="9"/>
            <color indexed="81"/>
            <rFont val="Tahoma"/>
            <family val="2"/>
          </rPr>
          <t xml:space="preserve">
GST applicable separately.</t>
        </r>
      </text>
    </comment>
    <comment ref="D806" authorId="1" shapeId="0">
      <text>
        <r>
          <rPr>
            <b/>
            <sz val="9"/>
            <color indexed="81"/>
            <rFont val="Tahoma"/>
            <family val="2"/>
          </rPr>
          <t>Smt. Prarthana Shukla:</t>
        </r>
        <r>
          <rPr>
            <sz val="9"/>
            <color indexed="81"/>
            <rFont val="Tahoma"/>
            <family val="2"/>
          </rPr>
          <t xml:space="preserve">
GST applicable separately.</t>
        </r>
      </text>
    </comment>
    <comment ref="D807" authorId="1" shapeId="0">
      <text>
        <r>
          <rPr>
            <b/>
            <sz val="9"/>
            <color indexed="81"/>
            <rFont val="Tahoma"/>
            <family val="2"/>
          </rPr>
          <t>Smt. Prarthana Shukla:</t>
        </r>
        <r>
          <rPr>
            <sz val="9"/>
            <color indexed="81"/>
            <rFont val="Tahoma"/>
            <family val="2"/>
          </rPr>
          <t xml:space="preserve">
GST applicable separately.</t>
        </r>
      </text>
    </comment>
    <comment ref="D808" authorId="1" shapeId="0">
      <text>
        <r>
          <rPr>
            <b/>
            <sz val="9"/>
            <color indexed="81"/>
            <rFont val="Tahoma"/>
            <family val="2"/>
          </rPr>
          <t>Smt. Prarthana Shukla:</t>
        </r>
        <r>
          <rPr>
            <sz val="9"/>
            <color indexed="81"/>
            <rFont val="Tahoma"/>
            <family val="2"/>
          </rPr>
          <t xml:space="preserve">
GST applicable separately.</t>
        </r>
      </text>
    </comment>
    <comment ref="D809" authorId="1" shapeId="0">
      <text>
        <r>
          <rPr>
            <b/>
            <sz val="9"/>
            <color indexed="81"/>
            <rFont val="Tahoma"/>
            <family val="2"/>
          </rPr>
          <t>Smt. Prarthana Shukla:</t>
        </r>
        <r>
          <rPr>
            <sz val="9"/>
            <color indexed="81"/>
            <rFont val="Tahoma"/>
            <family val="2"/>
          </rPr>
          <t xml:space="preserve">
GST applicable separately.</t>
        </r>
      </text>
    </comment>
    <comment ref="D810" authorId="1" shapeId="0">
      <text>
        <r>
          <rPr>
            <b/>
            <sz val="9"/>
            <color indexed="81"/>
            <rFont val="Tahoma"/>
            <family val="2"/>
          </rPr>
          <t>Smt. Prarthana Shukla:</t>
        </r>
        <r>
          <rPr>
            <sz val="9"/>
            <color indexed="81"/>
            <rFont val="Tahoma"/>
            <family val="2"/>
          </rPr>
          <t xml:space="preserve">
GST applicable separately.</t>
        </r>
      </text>
    </comment>
    <comment ref="D811" authorId="1" shapeId="0">
      <text>
        <r>
          <rPr>
            <b/>
            <sz val="9"/>
            <color indexed="81"/>
            <rFont val="Tahoma"/>
            <family val="2"/>
          </rPr>
          <t>Smt. Prarthana Shukla:</t>
        </r>
        <r>
          <rPr>
            <sz val="9"/>
            <color indexed="81"/>
            <rFont val="Tahoma"/>
            <family val="2"/>
          </rPr>
          <t xml:space="preserve">
GST applicable separately.</t>
        </r>
      </text>
    </comment>
    <comment ref="D813" authorId="1" shapeId="0">
      <text>
        <r>
          <rPr>
            <b/>
            <sz val="9"/>
            <color indexed="81"/>
            <rFont val="Tahoma"/>
            <family val="2"/>
          </rPr>
          <t>Smt. Prarthana Shukla:</t>
        </r>
        <r>
          <rPr>
            <sz val="9"/>
            <color indexed="81"/>
            <rFont val="Tahoma"/>
            <family val="2"/>
          </rPr>
          <t xml:space="preserve">
GST applicable separately.</t>
        </r>
      </text>
    </comment>
    <comment ref="D814" authorId="1" shapeId="0">
      <text>
        <r>
          <rPr>
            <b/>
            <sz val="9"/>
            <color indexed="81"/>
            <rFont val="Tahoma"/>
            <family val="2"/>
          </rPr>
          <t>Smt. Prarthana Shukla:</t>
        </r>
        <r>
          <rPr>
            <sz val="9"/>
            <color indexed="81"/>
            <rFont val="Tahoma"/>
            <family val="2"/>
          </rPr>
          <t xml:space="preserve">
GST applicable separately.</t>
        </r>
      </text>
    </comment>
    <comment ref="D815" authorId="1" shapeId="0">
      <text>
        <r>
          <rPr>
            <b/>
            <sz val="9"/>
            <color indexed="81"/>
            <rFont val="Tahoma"/>
            <family val="2"/>
          </rPr>
          <t>Smt. Prarthana Shukla:</t>
        </r>
        <r>
          <rPr>
            <sz val="9"/>
            <color indexed="81"/>
            <rFont val="Tahoma"/>
            <family val="2"/>
          </rPr>
          <t xml:space="preserve">
GST applicable separately.</t>
        </r>
      </text>
    </comment>
    <comment ref="D816" authorId="1" shapeId="0">
      <text>
        <r>
          <rPr>
            <b/>
            <sz val="9"/>
            <color indexed="81"/>
            <rFont val="Tahoma"/>
            <family val="2"/>
          </rPr>
          <t>Smt. Prarthana Shukla:</t>
        </r>
        <r>
          <rPr>
            <sz val="9"/>
            <color indexed="81"/>
            <rFont val="Tahoma"/>
            <family val="2"/>
          </rPr>
          <t xml:space="preserve">
GST applicable separately.</t>
        </r>
      </text>
    </comment>
    <comment ref="D817" authorId="1" shapeId="0">
      <text>
        <r>
          <rPr>
            <b/>
            <sz val="9"/>
            <color indexed="81"/>
            <rFont val="Tahoma"/>
            <family val="2"/>
          </rPr>
          <t>Smt. Prarthana Shukla:</t>
        </r>
        <r>
          <rPr>
            <sz val="9"/>
            <color indexed="81"/>
            <rFont val="Tahoma"/>
            <family val="2"/>
          </rPr>
          <t xml:space="preserve">
GST applicable separately.</t>
        </r>
      </text>
    </comment>
    <comment ref="D819" authorId="1" shapeId="0">
      <text>
        <r>
          <rPr>
            <b/>
            <sz val="9"/>
            <color indexed="81"/>
            <rFont val="Tahoma"/>
            <family val="2"/>
          </rPr>
          <t>Smt. Prarthana Shukla:</t>
        </r>
        <r>
          <rPr>
            <sz val="9"/>
            <color indexed="81"/>
            <rFont val="Tahoma"/>
            <family val="2"/>
          </rPr>
          <t xml:space="preserve">
GST applicable separately.</t>
        </r>
      </text>
    </comment>
    <comment ref="D820" authorId="1" shapeId="0">
      <text>
        <r>
          <rPr>
            <b/>
            <sz val="9"/>
            <color indexed="81"/>
            <rFont val="Tahoma"/>
            <family val="2"/>
          </rPr>
          <t>Smt. Prarthana Shukla:</t>
        </r>
        <r>
          <rPr>
            <sz val="9"/>
            <color indexed="81"/>
            <rFont val="Tahoma"/>
            <family val="2"/>
          </rPr>
          <t xml:space="preserve">
GST applicable separately.</t>
        </r>
      </text>
    </comment>
    <comment ref="D821" authorId="1" shapeId="0">
      <text>
        <r>
          <rPr>
            <b/>
            <sz val="9"/>
            <color indexed="81"/>
            <rFont val="Tahoma"/>
            <family val="2"/>
          </rPr>
          <t>Smt. Prarthana Shukla:</t>
        </r>
        <r>
          <rPr>
            <sz val="9"/>
            <color indexed="81"/>
            <rFont val="Tahoma"/>
            <family val="2"/>
          </rPr>
          <t xml:space="preserve">
GST applicable separately.</t>
        </r>
      </text>
    </comment>
    <comment ref="D823" authorId="1" shapeId="0">
      <text>
        <r>
          <rPr>
            <b/>
            <sz val="9"/>
            <color indexed="81"/>
            <rFont val="Tahoma"/>
            <family val="2"/>
          </rPr>
          <t>Smt. Prarthana Shukla:</t>
        </r>
        <r>
          <rPr>
            <sz val="9"/>
            <color indexed="81"/>
            <rFont val="Tahoma"/>
            <family val="2"/>
          </rPr>
          <t xml:space="preserve">
GST applicable separately.</t>
        </r>
      </text>
    </comment>
    <comment ref="D824" authorId="1" shapeId="0">
      <text>
        <r>
          <rPr>
            <b/>
            <sz val="9"/>
            <color indexed="81"/>
            <rFont val="Tahoma"/>
            <family val="2"/>
          </rPr>
          <t>Smt. Prarthana Shukla:</t>
        </r>
        <r>
          <rPr>
            <sz val="9"/>
            <color indexed="81"/>
            <rFont val="Tahoma"/>
            <family val="2"/>
          </rPr>
          <t xml:space="preserve">
GST applicable separately.</t>
        </r>
      </text>
    </comment>
    <comment ref="D825" authorId="1" shapeId="0">
      <text>
        <r>
          <rPr>
            <b/>
            <sz val="9"/>
            <color indexed="81"/>
            <rFont val="Tahoma"/>
            <family val="2"/>
          </rPr>
          <t>Smt. Prarthana Shukla:</t>
        </r>
        <r>
          <rPr>
            <sz val="9"/>
            <color indexed="81"/>
            <rFont val="Tahoma"/>
            <family val="2"/>
          </rPr>
          <t xml:space="preserve">
GST applicable separately.</t>
        </r>
      </text>
    </comment>
    <comment ref="D826" authorId="1" shapeId="0">
      <text>
        <r>
          <rPr>
            <b/>
            <sz val="9"/>
            <color indexed="81"/>
            <rFont val="Tahoma"/>
            <family val="2"/>
          </rPr>
          <t>Smt. Prarthana Shukla:</t>
        </r>
        <r>
          <rPr>
            <sz val="9"/>
            <color indexed="81"/>
            <rFont val="Tahoma"/>
            <family val="2"/>
          </rPr>
          <t xml:space="preserve">
GST applicable separately.</t>
        </r>
      </text>
    </comment>
    <comment ref="D827" authorId="1" shapeId="0">
      <text>
        <r>
          <rPr>
            <b/>
            <sz val="9"/>
            <color indexed="81"/>
            <rFont val="Tahoma"/>
            <family val="2"/>
          </rPr>
          <t>Smt. Prarthana Shukla:</t>
        </r>
        <r>
          <rPr>
            <sz val="9"/>
            <color indexed="81"/>
            <rFont val="Tahoma"/>
            <family val="2"/>
          </rPr>
          <t xml:space="preserve">
GST applicable separately.</t>
        </r>
      </text>
    </comment>
    <comment ref="D828" authorId="1" shapeId="0">
      <text>
        <r>
          <rPr>
            <b/>
            <sz val="9"/>
            <color indexed="81"/>
            <rFont val="Tahoma"/>
            <family val="2"/>
          </rPr>
          <t>Smt. Prarthana Shukla:</t>
        </r>
        <r>
          <rPr>
            <sz val="9"/>
            <color indexed="81"/>
            <rFont val="Tahoma"/>
            <family val="2"/>
          </rPr>
          <t xml:space="preserve">
GST applicable separately.</t>
        </r>
      </text>
    </comment>
    <comment ref="D829" authorId="1" shapeId="0">
      <text>
        <r>
          <rPr>
            <b/>
            <sz val="9"/>
            <color indexed="81"/>
            <rFont val="Tahoma"/>
            <family val="2"/>
          </rPr>
          <t>Smt. Prarthana Shukla:</t>
        </r>
        <r>
          <rPr>
            <sz val="9"/>
            <color indexed="81"/>
            <rFont val="Tahoma"/>
            <family val="2"/>
          </rPr>
          <t xml:space="preserve">
GST applicable separately.</t>
        </r>
      </text>
    </comment>
    <comment ref="D830" authorId="1" shapeId="0">
      <text>
        <r>
          <rPr>
            <b/>
            <sz val="9"/>
            <color indexed="81"/>
            <rFont val="Tahoma"/>
            <family val="2"/>
          </rPr>
          <t>Smt. Prarthana Shukla:</t>
        </r>
        <r>
          <rPr>
            <sz val="9"/>
            <color indexed="81"/>
            <rFont val="Tahoma"/>
            <family val="2"/>
          </rPr>
          <t xml:space="preserve">
GST applicable separately.</t>
        </r>
      </text>
    </comment>
    <comment ref="D831" authorId="1" shapeId="0">
      <text>
        <r>
          <rPr>
            <b/>
            <sz val="9"/>
            <color indexed="81"/>
            <rFont val="Tahoma"/>
            <family val="2"/>
          </rPr>
          <t>Smt. Prarthana Shukla:</t>
        </r>
        <r>
          <rPr>
            <sz val="9"/>
            <color indexed="81"/>
            <rFont val="Tahoma"/>
            <family val="2"/>
          </rPr>
          <t xml:space="preserve">
GST applicable separately.</t>
        </r>
      </text>
    </comment>
    <comment ref="D832" authorId="1" shapeId="0">
      <text>
        <r>
          <rPr>
            <b/>
            <sz val="9"/>
            <color indexed="81"/>
            <rFont val="Tahoma"/>
            <family val="2"/>
          </rPr>
          <t>Smt. Prarthana Shukla:</t>
        </r>
        <r>
          <rPr>
            <sz val="9"/>
            <color indexed="81"/>
            <rFont val="Tahoma"/>
            <family val="2"/>
          </rPr>
          <t xml:space="preserve">
GST applicable separately.</t>
        </r>
      </text>
    </comment>
    <comment ref="D833" authorId="1" shapeId="0">
      <text>
        <r>
          <rPr>
            <b/>
            <sz val="9"/>
            <color indexed="81"/>
            <rFont val="Tahoma"/>
            <family val="2"/>
          </rPr>
          <t>Smt. Prarthana Shukla:</t>
        </r>
        <r>
          <rPr>
            <sz val="9"/>
            <color indexed="81"/>
            <rFont val="Tahoma"/>
            <family val="2"/>
          </rPr>
          <t xml:space="preserve">
GST applicable separately.</t>
        </r>
      </text>
    </comment>
    <comment ref="D834" authorId="1" shapeId="0">
      <text>
        <r>
          <rPr>
            <b/>
            <sz val="9"/>
            <color indexed="81"/>
            <rFont val="Tahoma"/>
            <family val="2"/>
          </rPr>
          <t>Smt. Prarthana Shukla:</t>
        </r>
        <r>
          <rPr>
            <sz val="9"/>
            <color indexed="81"/>
            <rFont val="Tahoma"/>
            <family val="2"/>
          </rPr>
          <t xml:space="preserve">
GST applicable separately.</t>
        </r>
      </text>
    </comment>
    <comment ref="D835" authorId="1" shapeId="0">
      <text>
        <r>
          <rPr>
            <b/>
            <sz val="9"/>
            <color indexed="81"/>
            <rFont val="Tahoma"/>
            <family val="2"/>
          </rPr>
          <t>Smt. Prarthana Shukla:</t>
        </r>
        <r>
          <rPr>
            <sz val="9"/>
            <color indexed="81"/>
            <rFont val="Tahoma"/>
            <family val="2"/>
          </rPr>
          <t xml:space="preserve">
GST applicable separately.</t>
        </r>
      </text>
    </comment>
    <comment ref="D836" authorId="1" shapeId="0">
      <text>
        <r>
          <rPr>
            <b/>
            <sz val="9"/>
            <color indexed="81"/>
            <rFont val="Tahoma"/>
            <family val="2"/>
          </rPr>
          <t>Smt. Prarthana Shukla:</t>
        </r>
        <r>
          <rPr>
            <sz val="9"/>
            <color indexed="81"/>
            <rFont val="Tahoma"/>
            <family val="2"/>
          </rPr>
          <t xml:space="preserve">
GST applicable separately.</t>
        </r>
      </text>
    </comment>
    <comment ref="D837" authorId="0" shapeId="0">
      <text>
        <r>
          <rPr>
            <b/>
            <sz val="9"/>
            <color indexed="81"/>
            <rFont val="Tahoma"/>
            <family val="2"/>
          </rPr>
          <t>Author:</t>
        </r>
        <r>
          <rPr>
            <sz val="9"/>
            <color indexed="81"/>
            <rFont val="Tahoma"/>
            <family val="2"/>
          </rPr>
          <t xml:space="preserve">
GST applicable separately.</t>
        </r>
      </text>
    </comment>
    <comment ref="D838" authorId="0" shapeId="0">
      <text>
        <r>
          <rPr>
            <b/>
            <sz val="9"/>
            <color indexed="81"/>
            <rFont val="Tahoma"/>
            <family val="2"/>
          </rPr>
          <t>Author:</t>
        </r>
        <r>
          <rPr>
            <sz val="9"/>
            <color indexed="81"/>
            <rFont val="Tahoma"/>
            <family val="2"/>
          </rPr>
          <t xml:space="preserve">
GST applicable separately.</t>
        </r>
      </text>
    </comment>
    <comment ref="D840" authorId="1" shapeId="0">
      <text>
        <r>
          <rPr>
            <b/>
            <sz val="9"/>
            <color indexed="81"/>
            <rFont val="Tahoma"/>
            <family val="2"/>
          </rPr>
          <t>Smt. Prarthana Shukla:</t>
        </r>
        <r>
          <rPr>
            <sz val="9"/>
            <color indexed="81"/>
            <rFont val="Tahoma"/>
            <family val="2"/>
          </rPr>
          <t xml:space="preserve">
GST applicable separately.</t>
        </r>
      </text>
    </comment>
    <comment ref="D841" authorId="1" shapeId="0">
      <text>
        <r>
          <rPr>
            <b/>
            <sz val="9"/>
            <color indexed="81"/>
            <rFont val="Tahoma"/>
            <family val="2"/>
          </rPr>
          <t>Smt. Prarthana Shukla:</t>
        </r>
        <r>
          <rPr>
            <sz val="9"/>
            <color indexed="81"/>
            <rFont val="Tahoma"/>
            <family val="2"/>
          </rPr>
          <t xml:space="preserve">
GST applicable separately.</t>
        </r>
      </text>
    </comment>
    <comment ref="D842" authorId="1" shapeId="0">
      <text>
        <r>
          <rPr>
            <b/>
            <sz val="9"/>
            <color indexed="81"/>
            <rFont val="Tahoma"/>
            <family val="2"/>
          </rPr>
          <t>Smt. Prarthana Shukla:</t>
        </r>
        <r>
          <rPr>
            <sz val="9"/>
            <color indexed="81"/>
            <rFont val="Tahoma"/>
            <family val="2"/>
          </rPr>
          <t xml:space="preserve">
GST applicable separately.</t>
        </r>
      </text>
    </comment>
    <comment ref="D843" authorId="1" shapeId="0">
      <text>
        <r>
          <rPr>
            <b/>
            <sz val="9"/>
            <color indexed="81"/>
            <rFont val="Tahoma"/>
            <family val="2"/>
          </rPr>
          <t>Smt. Prarthana Shukla:</t>
        </r>
        <r>
          <rPr>
            <sz val="9"/>
            <color indexed="81"/>
            <rFont val="Tahoma"/>
            <family val="2"/>
          </rPr>
          <t xml:space="preserve">
GST applicable separately.</t>
        </r>
      </text>
    </comment>
    <comment ref="D845" authorId="1" shapeId="0">
      <text>
        <r>
          <rPr>
            <b/>
            <sz val="9"/>
            <color indexed="81"/>
            <rFont val="Tahoma"/>
            <family val="2"/>
          </rPr>
          <t>Smt. Prarthana Shukla:</t>
        </r>
        <r>
          <rPr>
            <sz val="9"/>
            <color indexed="81"/>
            <rFont val="Tahoma"/>
            <family val="2"/>
          </rPr>
          <t xml:space="preserve">
GST applicable separately.</t>
        </r>
      </text>
    </comment>
    <comment ref="D846" authorId="1" shapeId="0">
      <text>
        <r>
          <rPr>
            <b/>
            <sz val="9"/>
            <color indexed="81"/>
            <rFont val="Tahoma"/>
            <family val="2"/>
          </rPr>
          <t>Smt. Prarthana Shukla:</t>
        </r>
        <r>
          <rPr>
            <sz val="9"/>
            <color indexed="81"/>
            <rFont val="Tahoma"/>
            <family val="2"/>
          </rPr>
          <t xml:space="preserve">
GST applicable separately.</t>
        </r>
      </text>
    </comment>
    <comment ref="D847" authorId="1" shapeId="0">
      <text>
        <r>
          <rPr>
            <b/>
            <sz val="9"/>
            <color indexed="81"/>
            <rFont val="Tahoma"/>
            <family val="2"/>
          </rPr>
          <t>Smt. Prarthana Shukla:</t>
        </r>
        <r>
          <rPr>
            <sz val="9"/>
            <color indexed="81"/>
            <rFont val="Tahoma"/>
            <family val="2"/>
          </rPr>
          <t xml:space="preserve">
GST applicable separately.</t>
        </r>
      </text>
    </comment>
    <comment ref="D848" authorId="1" shapeId="0">
      <text>
        <r>
          <rPr>
            <b/>
            <sz val="9"/>
            <color indexed="81"/>
            <rFont val="Tahoma"/>
            <family val="2"/>
          </rPr>
          <t>Smt. Prarthana Shukla:</t>
        </r>
        <r>
          <rPr>
            <sz val="9"/>
            <color indexed="81"/>
            <rFont val="Tahoma"/>
            <family val="2"/>
          </rPr>
          <t xml:space="preserve">
GST applicable separately.</t>
        </r>
      </text>
    </comment>
    <comment ref="D850" authorId="1" shapeId="0">
      <text>
        <r>
          <rPr>
            <b/>
            <sz val="9"/>
            <color indexed="81"/>
            <rFont val="Tahoma"/>
            <family val="2"/>
          </rPr>
          <t>Smt. Prarthana Shukla:</t>
        </r>
        <r>
          <rPr>
            <sz val="9"/>
            <color indexed="81"/>
            <rFont val="Tahoma"/>
            <family val="2"/>
          </rPr>
          <t xml:space="preserve">
GST applicable separately.</t>
        </r>
      </text>
    </comment>
    <comment ref="D851" authorId="1" shapeId="0">
      <text>
        <r>
          <rPr>
            <b/>
            <sz val="9"/>
            <color indexed="81"/>
            <rFont val="Tahoma"/>
            <family val="2"/>
          </rPr>
          <t>Smt. Prarthana Shukla:</t>
        </r>
        <r>
          <rPr>
            <sz val="9"/>
            <color indexed="81"/>
            <rFont val="Tahoma"/>
            <family val="2"/>
          </rPr>
          <t xml:space="preserve">
GST applicable separately.</t>
        </r>
      </text>
    </comment>
    <comment ref="D852" authorId="1" shapeId="0">
      <text>
        <r>
          <rPr>
            <b/>
            <sz val="9"/>
            <color indexed="81"/>
            <rFont val="Tahoma"/>
            <family val="2"/>
          </rPr>
          <t>Smt. Prarthana Shukla:</t>
        </r>
        <r>
          <rPr>
            <sz val="9"/>
            <color indexed="81"/>
            <rFont val="Tahoma"/>
            <family val="2"/>
          </rPr>
          <t xml:space="preserve">
GST applicable separately.</t>
        </r>
      </text>
    </comment>
    <comment ref="D853" authorId="1" shapeId="0">
      <text>
        <r>
          <rPr>
            <b/>
            <sz val="9"/>
            <color indexed="81"/>
            <rFont val="Tahoma"/>
            <family val="2"/>
          </rPr>
          <t>Smt. Prarthana Shukla:</t>
        </r>
        <r>
          <rPr>
            <sz val="9"/>
            <color indexed="81"/>
            <rFont val="Tahoma"/>
            <family val="2"/>
          </rPr>
          <t xml:space="preserve">
GST applicable separately.</t>
        </r>
      </text>
    </comment>
    <comment ref="D854" authorId="1" shapeId="0">
      <text>
        <r>
          <rPr>
            <b/>
            <sz val="9"/>
            <color indexed="81"/>
            <rFont val="Tahoma"/>
            <family val="2"/>
          </rPr>
          <t>Smt. Prarthana Shukla:</t>
        </r>
        <r>
          <rPr>
            <sz val="9"/>
            <color indexed="81"/>
            <rFont val="Tahoma"/>
            <family val="2"/>
          </rPr>
          <t xml:space="preserve">
GST applicable separately.</t>
        </r>
      </text>
    </comment>
    <comment ref="D855" authorId="1" shapeId="0">
      <text>
        <r>
          <rPr>
            <b/>
            <sz val="9"/>
            <color indexed="81"/>
            <rFont val="Tahoma"/>
            <family val="2"/>
          </rPr>
          <t>Smt. Prarthana Shukla:</t>
        </r>
        <r>
          <rPr>
            <sz val="9"/>
            <color indexed="81"/>
            <rFont val="Tahoma"/>
            <family val="2"/>
          </rPr>
          <t xml:space="preserve">
GST applicable separately.</t>
        </r>
      </text>
    </comment>
    <comment ref="D856" authorId="1" shapeId="0">
      <text>
        <r>
          <rPr>
            <b/>
            <sz val="9"/>
            <color indexed="81"/>
            <rFont val="Tahoma"/>
            <family val="2"/>
          </rPr>
          <t>Smt. Prarthana Shukla:</t>
        </r>
        <r>
          <rPr>
            <sz val="9"/>
            <color indexed="81"/>
            <rFont val="Tahoma"/>
            <family val="2"/>
          </rPr>
          <t xml:space="preserve">
GST applicable separately.</t>
        </r>
      </text>
    </comment>
    <comment ref="D857" authorId="1" shapeId="0">
      <text>
        <r>
          <rPr>
            <b/>
            <sz val="9"/>
            <color indexed="81"/>
            <rFont val="Tahoma"/>
            <family val="2"/>
          </rPr>
          <t>Smt. Prarthana Shukla:</t>
        </r>
        <r>
          <rPr>
            <sz val="9"/>
            <color indexed="81"/>
            <rFont val="Tahoma"/>
            <family val="2"/>
          </rPr>
          <t xml:space="preserve">
GST applicable separately.</t>
        </r>
      </text>
    </comment>
    <comment ref="D858" authorId="1" shapeId="0">
      <text>
        <r>
          <rPr>
            <b/>
            <sz val="9"/>
            <color indexed="81"/>
            <rFont val="Tahoma"/>
            <family val="2"/>
          </rPr>
          <t>Smt. Prarthana Shukla:</t>
        </r>
        <r>
          <rPr>
            <sz val="9"/>
            <color indexed="81"/>
            <rFont val="Tahoma"/>
            <family val="2"/>
          </rPr>
          <t xml:space="preserve">
GST applicable separately.</t>
        </r>
      </text>
    </comment>
    <comment ref="D859" authorId="1" shapeId="0">
      <text>
        <r>
          <rPr>
            <b/>
            <sz val="9"/>
            <color indexed="81"/>
            <rFont val="Tahoma"/>
            <family val="2"/>
          </rPr>
          <t>Smt. Prarthana Shukla:</t>
        </r>
        <r>
          <rPr>
            <sz val="9"/>
            <color indexed="81"/>
            <rFont val="Tahoma"/>
            <family val="2"/>
          </rPr>
          <t xml:space="preserve">
GST applicable separately.</t>
        </r>
      </text>
    </comment>
    <comment ref="D860" authorId="1" shapeId="0">
      <text>
        <r>
          <rPr>
            <b/>
            <sz val="9"/>
            <color indexed="81"/>
            <rFont val="Tahoma"/>
            <family val="2"/>
          </rPr>
          <t>Smt. Prarthana Shukla:</t>
        </r>
        <r>
          <rPr>
            <sz val="9"/>
            <color indexed="81"/>
            <rFont val="Tahoma"/>
            <family val="2"/>
          </rPr>
          <t xml:space="preserve">
GST applicable separately.</t>
        </r>
      </text>
    </comment>
    <comment ref="D861" authorId="1" shapeId="0">
      <text>
        <r>
          <rPr>
            <b/>
            <sz val="9"/>
            <color indexed="81"/>
            <rFont val="Tahoma"/>
            <family val="2"/>
          </rPr>
          <t>Smt. Prarthana Shukla:</t>
        </r>
        <r>
          <rPr>
            <sz val="9"/>
            <color indexed="81"/>
            <rFont val="Tahoma"/>
            <family val="2"/>
          </rPr>
          <t xml:space="preserve">
GST applicable separately.</t>
        </r>
      </text>
    </comment>
    <comment ref="D862" authorId="1" shapeId="0">
      <text>
        <r>
          <rPr>
            <b/>
            <sz val="9"/>
            <color indexed="81"/>
            <rFont val="Tahoma"/>
            <family val="2"/>
          </rPr>
          <t>Smt. Prarthana Shukla:</t>
        </r>
        <r>
          <rPr>
            <sz val="9"/>
            <color indexed="81"/>
            <rFont val="Tahoma"/>
            <family val="2"/>
          </rPr>
          <t xml:space="preserve">
GST applicable separately.</t>
        </r>
      </text>
    </comment>
    <comment ref="D863" authorId="1" shapeId="0">
      <text>
        <r>
          <rPr>
            <b/>
            <sz val="9"/>
            <color indexed="81"/>
            <rFont val="Tahoma"/>
            <family val="2"/>
          </rPr>
          <t>Smt. Prarthana Shukla:</t>
        </r>
        <r>
          <rPr>
            <sz val="9"/>
            <color indexed="81"/>
            <rFont val="Tahoma"/>
            <family val="2"/>
          </rPr>
          <t xml:space="preserve">
GST applicable separately.</t>
        </r>
      </text>
    </comment>
    <comment ref="D864" authorId="1" shapeId="0">
      <text>
        <r>
          <rPr>
            <b/>
            <sz val="9"/>
            <color indexed="81"/>
            <rFont val="Tahoma"/>
            <family val="2"/>
          </rPr>
          <t>Smt. Prarthana Shukla:</t>
        </r>
        <r>
          <rPr>
            <sz val="9"/>
            <color indexed="81"/>
            <rFont val="Tahoma"/>
            <family val="2"/>
          </rPr>
          <t xml:space="preserve">
GST applicable separately.</t>
        </r>
      </text>
    </comment>
    <comment ref="D865" authorId="1" shapeId="0">
      <text>
        <r>
          <rPr>
            <b/>
            <sz val="9"/>
            <color indexed="81"/>
            <rFont val="Tahoma"/>
            <family val="2"/>
          </rPr>
          <t>Smt. Prarthana Shukla:</t>
        </r>
        <r>
          <rPr>
            <sz val="9"/>
            <color indexed="81"/>
            <rFont val="Tahoma"/>
            <family val="2"/>
          </rPr>
          <t xml:space="preserve">
GST applicable separately.</t>
        </r>
      </text>
    </comment>
    <comment ref="D867" authorId="1" shapeId="0">
      <text>
        <r>
          <rPr>
            <b/>
            <sz val="9"/>
            <color indexed="81"/>
            <rFont val="Tahoma"/>
            <family val="2"/>
          </rPr>
          <t>Smt. Prarthana Shukla:</t>
        </r>
        <r>
          <rPr>
            <sz val="9"/>
            <color indexed="81"/>
            <rFont val="Tahoma"/>
            <family val="2"/>
          </rPr>
          <t xml:space="preserve">
GST applicable separately.</t>
        </r>
      </text>
    </comment>
    <comment ref="D868" authorId="1" shapeId="0">
      <text>
        <r>
          <rPr>
            <b/>
            <sz val="9"/>
            <color indexed="81"/>
            <rFont val="Tahoma"/>
            <family val="2"/>
          </rPr>
          <t>Smt. Prarthana Shukla:</t>
        </r>
        <r>
          <rPr>
            <sz val="9"/>
            <color indexed="81"/>
            <rFont val="Tahoma"/>
            <family val="2"/>
          </rPr>
          <t xml:space="preserve">
GST applicable separately.</t>
        </r>
      </text>
    </comment>
    <comment ref="D869" authorId="1" shapeId="0">
      <text>
        <r>
          <rPr>
            <b/>
            <sz val="9"/>
            <color indexed="81"/>
            <rFont val="Tahoma"/>
            <family val="2"/>
          </rPr>
          <t>Smt. Prarthana Shukla:</t>
        </r>
        <r>
          <rPr>
            <sz val="9"/>
            <color indexed="81"/>
            <rFont val="Tahoma"/>
            <family val="2"/>
          </rPr>
          <t xml:space="preserve">
GST applicable separately.</t>
        </r>
      </text>
    </comment>
    <comment ref="D870" authorId="1" shapeId="0">
      <text>
        <r>
          <rPr>
            <b/>
            <sz val="9"/>
            <color indexed="81"/>
            <rFont val="Tahoma"/>
            <family val="2"/>
          </rPr>
          <t>Smt. Prarthana Shukla:</t>
        </r>
        <r>
          <rPr>
            <sz val="9"/>
            <color indexed="81"/>
            <rFont val="Tahoma"/>
            <family val="2"/>
          </rPr>
          <t xml:space="preserve">
GST applicable separately.</t>
        </r>
      </text>
    </comment>
    <comment ref="D871" authorId="1" shapeId="0">
      <text>
        <r>
          <rPr>
            <b/>
            <sz val="9"/>
            <color indexed="81"/>
            <rFont val="Tahoma"/>
            <family val="2"/>
          </rPr>
          <t>Smt. Prarthana Shukla:</t>
        </r>
        <r>
          <rPr>
            <sz val="9"/>
            <color indexed="81"/>
            <rFont val="Tahoma"/>
            <family val="2"/>
          </rPr>
          <t xml:space="preserve">
GST applicable separately.</t>
        </r>
      </text>
    </comment>
    <comment ref="D872" authorId="1" shapeId="0">
      <text>
        <r>
          <rPr>
            <b/>
            <sz val="9"/>
            <color indexed="81"/>
            <rFont val="Tahoma"/>
            <family val="2"/>
          </rPr>
          <t>Smt. Prarthana Shukla:</t>
        </r>
        <r>
          <rPr>
            <sz val="9"/>
            <color indexed="81"/>
            <rFont val="Tahoma"/>
            <family val="2"/>
          </rPr>
          <t xml:space="preserve">
GST applicable separately.</t>
        </r>
      </text>
    </comment>
    <comment ref="D873" authorId="1" shapeId="0">
      <text>
        <r>
          <rPr>
            <b/>
            <sz val="9"/>
            <color indexed="81"/>
            <rFont val="Tahoma"/>
            <family val="2"/>
          </rPr>
          <t>Smt. Prarthana Shukla:</t>
        </r>
        <r>
          <rPr>
            <sz val="9"/>
            <color indexed="81"/>
            <rFont val="Tahoma"/>
            <family val="2"/>
          </rPr>
          <t xml:space="preserve">
GST applicable separately.</t>
        </r>
      </text>
    </comment>
    <comment ref="D874" authorId="1" shapeId="0">
      <text>
        <r>
          <rPr>
            <b/>
            <sz val="9"/>
            <color indexed="81"/>
            <rFont val="Tahoma"/>
            <family val="2"/>
          </rPr>
          <t>Smt. Prarthana Shukla:</t>
        </r>
        <r>
          <rPr>
            <sz val="9"/>
            <color indexed="81"/>
            <rFont val="Tahoma"/>
            <family val="2"/>
          </rPr>
          <t xml:space="preserve">
GST applicable separately.</t>
        </r>
      </text>
    </comment>
    <comment ref="D875" authorId="1" shapeId="0">
      <text>
        <r>
          <rPr>
            <b/>
            <sz val="9"/>
            <color indexed="81"/>
            <rFont val="Tahoma"/>
            <family val="2"/>
          </rPr>
          <t>Smt. Prarthana Shukla:</t>
        </r>
        <r>
          <rPr>
            <sz val="9"/>
            <color indexed="81"/>
            <rFont val="Tahoma"/>
            <family val="2"/>
          </rPr>
          <t xml:space="preserve">
GST applicable separately.</t>
        </r>
      </text>
    </comment>
    <comment ref="D876" authorId="1" shapeId="0">
      <text>
        <r>
          <rPr>
            <b/>
            <sz val="9"/>
            <color indexed="81"/>
            <rFont val="Tahoma"/>
            <family val="2"/>
          </rPr>
          <t>Smt. Prarthana Shukla:</t>
        </r>
        <r>
          <rPr>
            <sz val="9"/>
            <color indexed="81"/>
            <rFont val="Tahoma"/>
            <family val="2"/>
          </rPr>
          <t xml:space="preserve">
GST applicable separately.</t>
        </r>
      </text>
    </comment>
    <comment ref="D877" authorId="1" shapeId="0">
      <text>
        <r>
          <rPr>
            <b/>
            <sz val="9"/>
            <color indexed="81"/>
            <rFont val="Tahoma"/>
            <family val="2"/>
          </rPr>
          <t>Smt. Prarthana Shukla:</t>
        </r>
        <r>
          <rPr>
            <sz val="9"/>
            <color indexed="81"/>
            <rFont val="Tahoma"/>
            <family val="2"/>
          </rPr>
          <t xml:space="preserve">
GST applicable separately.</t>
        </r>
      </text>
    </comment>
    <comment ref="D878" authorId="1" shapeId="0">
      <text>
        <r>
          <rPr>
            <b/>
            <sz val="9"/>
            <color indexed="81"/>
            <rFont val="Tahoma"/>
            <family val="2"/>
          </rPr>
          <t>Smt. Prarthana Shukla:</t>
        </r>
        <r>
          <rPr>
            <sz val="9"/>
            <color indexed="81"/>
            <rFont val="Tahoma"/>
            <family val="2"/>
          </rPr>
          <t xml:space="preserve">
GST applicable separately.</t>
        </r>
      </text>
    </comment>
  </commentList>
</comments>
</file>

<file path=xl/sharedStrings.xml><?xml version="1.0" encoding="utf-8"?>
<sst xmlns="http://schemas.openxmlformats.org/spreadsheetml/2006/main" count="2905" uniqueCount="1554">
  <si>
    <t>S. No.</t>
  </si>
  <si>
    <t>PARTICULARS</t>
  </si>
  <si>
    <t>Unit</t>
  </si>
  <si>
    <t xml:space="preserve">Rate </t>
  </si>
  <si>
    <t>No</t>
  </si>
  <si>
    <t>Pair</t>
  </si>
  <si>
    <t>Mtr</t>
  </si>
  <si>
    <t>Kg</t>
  </si>
  <si>
    <t>Ltr</t>
  </si>
  <si>
    <t>Each</t>
  </si>
  <si>
    <t>16x90 mm</t>
  </si>
  <si>
    <t>16x160 mm</t>
  </si>
  <si>
    <t>Set</t>
  </si>
  <si>
    <t>SUB TOTAL-1 (Material cost including GST)</t>
  </si>
  <si>
    <t>Material cost excluding GST (Sub Total-1/1.18)</t>
  </si>
  <si>
    <t xml:space="preserve">Total Estimated Cost including GST (Rounded off) </t>
  </si>
  <si>
    <t>No.</t>
  </si>
  <si>
    <t>Cmt</t>
  </si>
  <si>
    <t>16x40 mm</t>
  </si>
  <si>
    <t>16x200 mm</t>
  </si>
  <si>
    <t>16x65 mm</t>
  </si>
  <si>
    <t>16x140 mm</t>
  </si>
  <si>
    <t>Qty.</t>
  </si>
  <si>
    <t>Km</t>
  </si>
  <si>
    <t>Dead-end Assembly (Suitable for all size cable)</t>
  </si>
  <si>
    <t>Straight line Suspension Assembly (Suitable for all size cable)</t>
  </si>
  <si>
    <t>Eye Hook</t>
  </si>
  <si>
    <t>Earth spike</t>
  </si>
  <si>
    <t>Pole Clamp</t>
  </si>
  <si>
    <t>Red Oxide Paint</t>
  </si>
  <si>
    <t>Aluminium Paint</t>
  </si>
  <si>
    <t>Mtr.</t>
  </si>
  <si>
    <t>D.C.Cross Arm 5.2 Mtr. Channel</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</si>
  <si>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</si>
  <si>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</si>
  <si>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</si>
  <si>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</si>
  <si>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</si>
  <si>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</si>
  <si>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</si>
  <si>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</si>
  <si>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</si>
  <si>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</si>
  <si>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</si>
  <si>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</si>
  <si>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</si>
  <si>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</si>
  <si>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</si>
  <si>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Aluminium Paint.</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</si>
  <si>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</si>
  <si>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</si>
  <si>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</si>
  <si>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</si>
  <si>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</si>
  <si>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</si>
  <si>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</si>
  <si>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</si>
  <si>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</si>
  <si>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</si>
  <si>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</si>
  <si>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</si>
  <si>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</si>
  <si>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</si>
  <si>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</si>
  <si>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</si>
  <si>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</si>
  <si>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</si>
  <si>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</si>
  <si>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</si>
  <si>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</si>
  <si>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</si>
  <si>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</si>
  <si>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</si>
  <si>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</si>
  <si>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</si>
  <si>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</si>
  <si>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</si>
  <si>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</si>
  <si>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</si>
  <si>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</si>
  <si>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</si>
  <si>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</si>
  <si>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</si>
  <si>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</si>
  <si>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</si>
  <si>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</si>
  <si>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</si>
  <si>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</si>
  <si>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</si>
  <si>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</si>
  <si>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</si>
  <si>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</si>
  <si>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</si>
  <si>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</si>
  <si>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</si>
  <si>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</si>
  <si>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</si>
  <si>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</si>
  <si>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</si>
  <si>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</si>
  <si>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</si>
  <si>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</si>
  <si>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</si>
  <si>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</si>
  <si>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</si>
  <si>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</si>
  <si>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</si>
  <si>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</si>
  <si>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</si>
  <si>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</si>
  <si>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</si>
  <si>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</si>
  <si>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</si>
  <si>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</si>
  <si>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</si>
  <si>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</si>
  <si>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</si>
  <si>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</si>
  <si>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</si>
  <si>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</si>
  <si>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</si>
  <si>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</si>
  <si>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</si>
  <si>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</si>
  <si>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</si>
  <si>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</si>
  <si>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</si>
  <si>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</si>
  <si>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</si>
  <si>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</si>
  <si>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</si>
  <si>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</si>
  <si>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</si>
  <si>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</si>
  <si>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</si>
  <si>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</si>
  <si>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</si>
  <si>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</si>
  <si>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</si>
  <si>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</si>
  <si>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</si>
  <si>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</si>
  <si>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</si>
  <si>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</si>
  <si>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</si>
  <si>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</si>
  <si>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</si>
  <si>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</si>
  <si>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</si>
  <si>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</si>
  <si>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</si>
  <si>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</si>
  <si>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</si>
  <si>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</si>
  <si>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</si>
  <si>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</si>
  <si>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</si>
  <si>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</si>
  <si>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</si>
  <si>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</si>
  <si>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</si>
  <si>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</si>
  <si>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</si>
  <si>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</si>
  <si>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</si>
  <si>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</si>
  <si>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</si>
  <si>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</si>
  <si>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</si>
  <si>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</si>
  <si>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</si>
  <si>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</si>
  <si>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</si>
  <si>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</si>
  <si>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</si>
  <si>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</si>
  <si>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</si>
  <si>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</si>
  <si>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</si>
  <si>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</si>
  <si>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</si>
  <si>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</si>
  <si>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</si>
  <si>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</si>
  <si>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</si>
  <si>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</si>
  <si>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</si>
  <si>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</si>
  <si>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</si>
  <si>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</si>
  <si>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</si>
  <si>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</si>
  <si>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</si>
  <si>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</si>
  <si>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</si>
  <si>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</si>
  <si>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</si>
  <si>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</si>
  <si>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</si>
  <si>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</si>
  <si>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</si>
  <si>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</si>
  <si>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</si>
  <si>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</si>
  <si>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</si>
  <si>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</si>
  <si>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</si>
  <si>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</si>
  <si>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</si>
  <si>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</si>
  <si>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</si>
  <si>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</si>
  <si>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</si>
  <si>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</si>
  <si>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</si>
  <si>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</si>
  <si>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</si>
  <si>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</si>
  <si>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</si>
  <si>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</si>
  <si>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</si>
  <si>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</si>
  <si>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</si>
  <si>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</si>
  <si>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</si>
  <si>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</si>
  <si>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</si>
  <si>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</si>
  <si>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</si>
  <si>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</si>
  <si>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</si>
  <si>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</si>
  <si>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</si>
  <si>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</si>
  <si>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</si>
  <si>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</si>
  <si>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</si>
  <si>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</si>
  <si>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</si>
  <si>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</si>
  <si>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</si>
  <si>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</si>
  <si>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</si>
  <si>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</si>
  <si>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</si>
  <si>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</si>
  <si>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</si>
  <si>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</si>
  <si>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</si>
  <si>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</si>
  <si>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</si>
  <si>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</si>
  <si>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</si>
  <si>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</si>
  <si>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</si>
  <si>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</si>
  <si>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</si>
  <si>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</si>
  <si>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</si>
  <si>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</si>
  <si>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</si>
  <si>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</si>
  <si>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</si>
  <si>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</si>
  <si>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</si>
  <si>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</si>
  <si>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</si>
  <si>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</si>
  <si>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</si>
  <si>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</si>
  <si>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</si>
  <si>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</si>
  <si>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</si>
  <si>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</si>
  <si>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</si>
  <si>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</si>
  <si>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</si>
  <si>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</si>
  <si>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</si>
  <si>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</si>
  <si>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</si>
  <si>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</si>
  <si>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</si>
  <si>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</si>
  <si>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</si>
  <si>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</si>
  <si>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</si>
  <si>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</si>
  <si>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</si>
  <si>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</si>
  <si>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</si>
  <si>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</si>
  <si>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</si>
  <si>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</si>
  <si>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</si>
  <si>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</si>
  <si>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</si>
  <si>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</si>
  <si>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</si>
  <si>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</si>
  <si>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</si>
  <si>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</si>
  <si>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</si>
  <si>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</si>
  <si>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</si>
  <si>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</si>
  <si>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</si>
  <si>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</si>
  <si>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</si>
  <si>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</si>
  <si>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</si>
  <si>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</si>
  <si>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</si>
  <si>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</si>
  <si>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</si>
  <si>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</si>
  <si>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</si>
  <si>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</si>
  <si>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</si>
  <si>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</si>
  <si>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</si>
  <si>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</si>
  <si>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</si>
  <si>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</si>
  <si>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</si>
  <si>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</si>
  <si>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</si>
  <si>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</si>
  <si>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</si>
  <si>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</si>
  <si>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</si>
  <si>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</si>
  <si>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</si>
  <si>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</si>
  <si>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</si>
  <si>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</si>
  <si>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</si>
  <si>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</si>
  <si>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</si>
  <si>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</si>
  <si>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</si>
  <si>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</si>
  <si>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</si>
  <si>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</si>
  <si>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</si>
  <si>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</si>
  <si>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</si>
  <si>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</si>
  <si>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</si>
  <si>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</si>
  <si>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</si>
  <si>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</si>
  <si>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</si>
  <si>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</si>
  <si>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</si>
  <si>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</si>
  <si>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</si>
  <si>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</si>
  <si>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</si>
  <si>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</si>
  <si>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</si>
  <si>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</si>
  <si>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</si>
  <si>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</si>
  <si>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</si>
  <si>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</si>
  <si>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</si>
  <si>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</si>
  <si>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</si>
  <si>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</si>
  <si>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</si>
  <si>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</si>
  <si>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</si>
  <si>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</si>
  <si>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</si>
  <si>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</si>
  <si>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</si>
  <si>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</si>
  <si>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</si>
  <si>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</si>
  <si>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</si>
  <si>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</si>
  <si>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</si>
  <si>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</si>
  <si>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</si>
  <si>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</si>
  <si>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</si>
  <si>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</si>
  <si>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</si>
  <si>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</si>
  <si>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</si>
  <si>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</si>
  <si>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</si>
  <si>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</si>
  <si>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</si>
  <si>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</si>
  <si>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</si>
  <si>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</si>
  <si>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</si>
  <si>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</si>
  <si>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</si>
  <si>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</si>
  <si>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</si>
  <si>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</si>
  <si>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</si>
  <si>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</si>
  <si>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</si>
  <si>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</si>
  <si>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</si>
  <si>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</si>
  <si>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</si>
  <si>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</si>
  <si>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</si>
  <si>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</si>
  <si>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</si>
  <si>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</si>
  <si>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</si>
  <si>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</si>
  <si>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</si>
  <si>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</si>
  <si>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</si>
  <si>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</si>
  <si>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</si>
  <si>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</si>
  <si>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</si>
  <si>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</si>
  <si>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</si>
  <si>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</si>
  <si>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</si>
  <si>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</si>
  <si>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</si>
  <si>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</si>
  <si>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</si>
  <si>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</si>
  <si>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</si>
  <si>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</si>
  <si>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</si>
  <si>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</si>
  <si>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</si>
  <si>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</si>
  <si>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</si>
  <si>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</si>
  <si>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</si>
  <si>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</si>
  <si>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</si>
  <si>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</si>
  <si>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</si>
  <si>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</si>
  <si>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</si>
  <si>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</si>
  <si>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</si>
  <si>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</si>
  <si>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</si>
  <si>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</si>
  <si>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</si>
  <si>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</si>
  <si>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</si>
  <si>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</si>
  <si>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</si>
  <si>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</si>
  <si>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</si>
  <si>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</si>
  <si>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</si>
  <si>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</si>
  <si>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</si>
  <si>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</si>
  <si>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</si>
  <si>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</si>
  <si>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</si>
  <si>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</si>
  <si>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</si>
  <si>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</si>
  <si>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</si>
  <si>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</si>
  <si>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</si>
  <si>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</si>
  <si>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</si>
  <si>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</si>
  <si>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</si>
  <si>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</si>
  <si>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</si>
  <si>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</si>
  <si>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</si>
  <si>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</si>
  <si>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</si>
  <si>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</si>
  <si>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</si>
  <si>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</si>
  <si>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</si>
  <si>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</si>
  <si>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</si>
  <si>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</si>
  <si>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</si>
  <si>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</si>
  <si>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</si>
  <si>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</si>
  <si>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</si>
  <si>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</si>
  <si>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</si>
  <si>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</si>
  <si>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</si>
  <si>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</si>
  <si>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</si>
  <si>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</si>
  <si>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</si>
  <si>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</si>
  <si>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</si>
  <si>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</si>
  <si>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</si>
  <si>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</si>
  <si>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</si>
  <si>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</si>
  <si>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</si>
  <si>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</si>
  <si>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</si>
  <si>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</si>
  <si>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</si>
  <si>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</si>
  <si>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</si>
  <si>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</si>
  <si>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</si>
  <si>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</si>
  <si>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</si>
  <si>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</si>
  <si>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</si>
  <si>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</si>
  <si>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</si>
  <si>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</si>
  <si>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</si>
  <si>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</si>
  <si>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</si>
  <si>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</si>
  <si>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</si>
  <si>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</si>
  <si>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</si>
  <si>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</si>
  <si>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</si>
  <si>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</si>
  <si>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</si>
  <si>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</si>
  <si>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</si>
  <si>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</si>
  <si>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</si>
  <si>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</si>
  <si>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</si>
  <si>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</si>
  <si>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</si>
  <si>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</si>
  <si>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</si>
  <si>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</si>
  <si>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</si>
  <si>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</si>
  <si>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</si>
  <si>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</si>
  <si>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</si>
  <si>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</si>
  <si>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</si>
  <si>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</si>
  <si>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</si>
  <si>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</si>
  <si>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</si>
  <si>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</si>
  <si>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</si>
  <si>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</si>
  <si>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</si>
  <si>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</si>
  <si>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</si>
  <si>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</si>
  <si>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</si>
  <si>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</si>
  <si>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</si>
  <si>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</si>
  <si>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</si>
  <si>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</si>
  <si>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</si>
  <si>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</si>
  <si>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</si>
  <si>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</si>
  <si>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</si>
  <si>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</si>
  <si>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</si>
  <si>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</si>
  <si>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</si>
  <si>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</si>
  <si>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</si>
  <si>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</si>
  <si>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</si>
  <si>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</si>
  <si>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</si>
  <si>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</si>
  <si>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</si>
  <si>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</si>
  <si>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</si>
  <si>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</si>
  <si>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</si>
  <si>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</si>
  <si>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</si>
  <si>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</si>
  <si>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</si>
  <si>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</si>
  <si>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</si>
  <si>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</si>
  <si>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</si>
  <si>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</si>
  <si>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</si>
  <si>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</si>
  <si>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</si>
  <si>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</si>
  <si>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</si>
  <si>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</si>
  <si>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</si>
  <si>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</si>
  <si>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</si>
  <si>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</si>
  <si>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</si>
  <si>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</si>
  <si>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</si>
  <si>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</si>
  <si>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</si>
  <si>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</si>
  <si>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</si>
  <si>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</si>
  <si>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</si>
  <si>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</si>
  <si>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</si>
  <si>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</si>
  <si>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</si>
  <si>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</si>
  <si>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</si>
  <si>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</si>
  <si>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</si>
  <si>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</si>
  <si>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</si>
  <si>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</si>
  <si>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</si>
  <si>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</si>
  <si>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</si>
  <si>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</si>
  <si>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</si>
  <si>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</si>
  <si>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</si>
  <si>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</si>
  <si>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</si>
  <si>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</si>
  <si>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</si>
  <si>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</si>
  <si>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</si>
  <si>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</si>
  <si>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</si>
  <si>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</si>
  <si>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</si>
  <si>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</si>
  <si>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</si>
  <si>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</si>
  <si>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</si>
  <si>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</si>
  <si>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</si>
  <si>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</si>
  <si>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</si>
  <si>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</si>
  <si>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</si>
  <si>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</si>
  <si>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</si>
  <si>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</si>
  <si>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</si>
  <si>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</si>
  <si>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</si>
  <si>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</si>
  <si>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</si>
  <si>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</si>
  <si>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</si>
  <si>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</si>
  <si>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</si>
  <si>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</si>
  <si>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</si>
  <si>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</si>
  <si>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</si>
  <si>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</si>
  <si>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</si>
  <si>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</si>
  <si>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</si>
  <si>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</si>
  <si>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</si>
  <si>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</si>
  <si>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</si>
  <si>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</si>
  <si>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</si>
  <si>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</si>
  <si>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</si>
  <si>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</si>
  <si>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</si>
  <si>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</si>
  <si>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</si>
  <si>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</si>
  <si>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</si>
  <si>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</si>
  <si>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</si>
  <si>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</si>
  <si>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</si>
  <si>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</si>
  <si>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</si>
  <si>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</si>
  <si>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</si>
  <si>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</si>
  <si>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</si>
  <si>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</si>
  <si>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</si>
  <si>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</si>
  <si>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</si>
  <si>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</si>
  <si>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</si>
  <si>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</si>
  <si>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</si>
  <si>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</si>
  <si>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</si>
  <si>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</si>
  <si>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</si>
  <si>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</si>
  <si>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</si>
  <si>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</si>
  <si>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</si>
  <si>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</si>
  <si>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</si>
  <si>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</si>
  <si>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</si>
  <si>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</si>
  <si>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</si>
  <si>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</si>
  <si>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</si>
  <si>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</si>
  <si>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</si>
  <si>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</si>
  <si>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</si>
  <si>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</si>
  <si>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</si>
  <si>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</si>
  <si>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</si>
  <si>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</si>
  <si>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</si>
  <si>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</si>
  <si>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</si>
  <si>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</si>
  <si>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</si>
  <si>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</si>
  <si>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</si>
  <si>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</si>
  <si>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</si>
  <si>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</si>
  <si>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</si>
  <si>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</si>
  <si>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</si>
  <si>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</si>
  <si>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</si>
  <si>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</si>
  <si>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</si>
  <si>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</si>
  <si>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</si>
  <si>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</si>
  <si>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</si>
  <si>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</si>
  <si>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</si>
  <si>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</si>
  <si>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</si>
  <si>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</si>
  <si>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</si>
  <si>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</si>
  <si>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</si>
  <si>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</si>
  <si>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</si>
  <si>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</si>
  <si>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</si>
  <si>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</si>
  <si>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</si>
  <si>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</si>
  <si>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</si>
  <si>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</si>
  <si>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</si>
  <si>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</si>
  <si>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</si>
  <si>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</si>
  <si>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</si>
  <si>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</si>
  <si>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</si>
  <si>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</si>
  <si>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</si>
  <si>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</si>
  <si>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</si>
  <si>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</si>
  <si>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</si>
  <si>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</si>
  <si>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</si>
  <si>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</si>
  <si>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</si>
  <si>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</si>
  <si>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</si>
  <si>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</si>
  <si>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</si>
  <si>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</si>
  <si>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</si>
  <si>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</si>
  <si>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</si>
  <si>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</si>
  <si>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</si>
  <si>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</si>
  <si>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</si>
  <si>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</si>
  <si>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</si>
  <si>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</si>
  <si>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</si>
  <si>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</si>
  <si>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</si>
  <si>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</si>
  <si>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</si>
  <si>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</si>
  <si>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</si>
  <si>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</si>
  <si>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</si>
  <si>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</si>
  <si>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</si>
  <si>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</si>
  <si>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</si>
  <si>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</si>
  <si>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</si>
  <si>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</si>
  <si>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</si>
  <si>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</si>
  <si>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</si>
  <si>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</si>
  <si>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</si>
  <si>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</si>
  <si>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</si>
  <si>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</si>
  <si>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</si>
  <si>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</si>
  <si>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</si>
  <si>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</si>
  <si>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</si>
  <si>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</si>
  <si>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</si>
  <si>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</si>
  <si>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</si>
  <si>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</si>
  <si>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</si>
  <si>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</si>
  <si>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</si>
  <si>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</si>
  <si>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</si>
  <si>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</si>
  <si>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</si>
  <si>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</si>
  <si>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</si>
  <si>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</si>
  <si>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</si>
  <si>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</si>
  <si>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</si>
  <si>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</si>
  <si>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</si>
  <si>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</si>
  <si>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</si>
  <si>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</si>
  <si>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</si>
  <si>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</si>
  <si>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</si>
  <si>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</si>
  <si>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</si>
  <si>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</si>
  <si>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</si>
  <si>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</si>
  <si>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</si>
  <si>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</si>
  <si>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</si>
  <si>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</si>
  <si>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</si>
  <si>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</si>
  <si>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</si>
  <si>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</si>
  <si>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</si>
  <si>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</si>
  <si>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</si>
  <si>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</si>
  <si>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</si>
  <si>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</si>
  <si>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</si>
  <si>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</si>
  <si>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</si>
  <si>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</si>
  <si>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</si>
  <si>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</si>
  <si>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</si>
  <si>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</si>
  <si>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</si>
  <si>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</si>
  <si>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</si>
  <si>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</si>
  <si>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</si>
  <si>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</si>
  <si>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</si>
  <si>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</si>
  <si>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</si>
  <si>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</si>
  <si>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</si>
  <si>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</si>
  <si>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</si>
  <si>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</si>
  <si>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</si>
  <si>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</si>
  <si>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</si>
  <si>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</si>
  <si>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</si>
  <si>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</si>
  <si>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</si>
  <si>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</si>
  <si>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</si>
  <si>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</si>
  <si>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</si>
  <si>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</si>
  <si>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</si>
  <si>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</si>
  <si>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</si>
  <si>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</si>
  <si>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</si>
  <si>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</si>
  <si>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</si>
  <si>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</si>
  <si>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</si>
  <si>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</si>
  <si>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</si>
  <si>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</si>
  <si>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</si>
  <si>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</si>
  <si>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</si>
  <si>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</si>
  <si>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</si>
  <si>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</si>
  <si>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</si>
  <si>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</si>
  <si>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</si>
  <si>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</si>
  <si>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</si>
  <si>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</si>
  <si>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</si>
  <si>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</si>
  <si>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</si>
  <si>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</si>
  <si>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</si>
  <si>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</si>
  <si>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</si>
  <si>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</si>
  <si>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</si>
  <si>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</si>
  <si>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</si>
  <si>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</si>
  <si>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</si>
  <si>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</si>
  <si>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</si>
  <si>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</si>
  <si>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</si>
  <si>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</si>
  <si>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</si>
  <si>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</si>
  <si>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</si>
  <si>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</si>
  <si>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</si>
  <si>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</si>
  <si>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</si>
  <si>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</si>
  <si>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</si>
  <si>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</si>
  <si>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</si>
  <si>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</si>
  <si>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</si>
  <si>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</si>
  <si>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</si>
  <si>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</si>
  <si>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</si>
  <si>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</si>
  <si>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</si>
  <si>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</si>
  <si>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</si>
  <si>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</si>
  <si>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</si>
  <si>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</si>
  <si>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</si>
  <si>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</si>
  <si>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</si>
  <si>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</si>
  <si>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</si>
  <si>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</si>
  <si>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</si>
  <si>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</si>
  <si>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</si>
  <si>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</si>
  <si>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</si>
  <si>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</si>
  <si>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</si>
  <si>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</si>
  <si>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</si>
  <si>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</si>
  <si>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</si>
  <si>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</si>
  <si>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</si>
  <si>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</si>
  <si>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</si>
  <si>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</si>
  <si>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</si>
  <si>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</si>
  <si>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</si>
  <si>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</si>
  <si>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</si>
  <si>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</si>
  <si>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</si>
  <si>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</si>
  <si>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</si>
  <si>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</si>
  <si>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</si>
  <si>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</si>
  <si>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</si>
  <si>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</si>
  <si>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</si>
  <si>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</si>
  <si>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</si>
  <si>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</si>
  <si>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</si>
  <si>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</si>
  <si>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</si>
  <si>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</si>
  <si>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</si>
  <si>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</si>
  <si>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</si>
  <si>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</si>
  <si>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</si>
  <si>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</si>
  <si>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</si>
  <si>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</si>
  <si>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</si>
  <si>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</si>
  <si>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</si>
  <si>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</si>
  <si>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</si>
  <si>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</si>
  <si>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</si>
  <si>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</si>
  <si>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</si>
  <si>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</si>
  <si>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</si>
  <si>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</si>
  <si>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</si>
  <si>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</si>
  <si>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</si>
  <si>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</si>
  <si>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</si>
  <si>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</si>
  <si>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</si>
  <si>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</si>
  <si>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</si>
  <si>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</si>
  <si>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</si>
  <si>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</si>
  <si>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</si>
  <si>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</si>
  <si>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</si>
  <si>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</si>
  <si>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</si>
  <si>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</si>
  <si>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</si>
  <si>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</si>
  <si>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</si>
  <si>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</si>
  <si>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</si>
  <si>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</si>
  <si>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</si>
  <si>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</si>
  <si>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</si>
  <si>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</si>
  <si>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</si>
  <si>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</si>
  <si>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</si>
  <si>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</si>
  <si>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</si>
  <si>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</si>
  <si>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</si>
  <si>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</si>
  <si>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</si>
  <si>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</si>
  <si>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</si>
  <si>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</si>
  <si>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</si>
  <si>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</si>
  <si>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</si>
  <si>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</si>
  <si>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</si>
  <si>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</si>
  <si>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</si>
  <si>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</si>
  <si>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</si>
  <si>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</si>
  <si>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</si>
  <si>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</si>
  <si>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</si>
  <si>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</si>
  <si>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</si>
  <si>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</si>
  <si>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</si>
  <si>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</si>
  <si>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</si>
  <si>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</si>
  <si>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</si>
  <si>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</si>
  <si>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</si>
  <si>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</si>
  <si>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</si>
  <si>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</si>
  <si>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</si>
  <si>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</si>
  <si>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</si>
  <si>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</si>
  <si>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</si>
  <si>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</si>
  <si>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</si>
  <si>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</si>
  <si>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</si>
  <si>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</si>
  <si>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</si>
  <si>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</si>
  <si>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</si>
  <si>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</si>
  <si>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</si>
  <si>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</si>
  <si>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</si>
  <si>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</si>
  <si>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</si>
  <si>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</si>
  <si>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</si>
  <si>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</si>
  <si>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</si>
  <si>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</si>
  <si>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</si>
  <si>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</si>
  <si>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</si>
  <si>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</si>
  <si>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</si>
  <si>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</si>
  <si>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</si>
  <si>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</si>
  <si>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</si>
  <si>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</si>
  <si>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</si>
  <si>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</si>
  <si>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</si>
  <si>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</si>
  <si>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</si>
  <si>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</si>
  <si>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</si>
  <si>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</si>
  <si>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</si>
  <si>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(i)</t>
  </si>
  <si>
    <t>--</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</si>
  <si>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</si>
  <si>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</si>
  <si>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THIS JOB NOT TO BE USED FROM YEAR 2023-24</t>
  </si>
  <si>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</si>
  <si>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</si>
  <si>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</si>
  <si>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</si>
  <si>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</si>
  <si>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</si>
  <si>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</si>
  <si>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</si>
  <si>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Bin code changed.</t>
  </si>
  <si>
    <t>Job of Bin code 7130650001 has been raplaced by two types of soil strata as Hard Soil; and Black Cotton Soil</t>
  </si>
  <si>
    <t>Amount</t>
  </si>
  <si>
    <t>i</t>
  </si>
  <si>
    <t>ii</t>
  </si>
  <si>
    <t>iii</t>
  </si>
  <si>
    <t>iv</t>
  </si>
  <si>
    <t>Cost of Galvanization</t>
  </si>
  <si>
    <t>63 kVA</t>
  </si>
  <si>
    <t>100 kVA</t>
  </si>
  <si>
    <t>200 kVA</t>
  </si>
  <si>
    <t>25 kVA</t>
  </si>
  <si>
    <t>LINE SUPPORTS "H" BEAMS 152x152 mm; 37.1 Kg/Mtr.; 13 Mtr. Length</t>
  </si>
  <si>
    <t>LINE SUPPORTS "H" BEAMS 152x152 mm; 37.1 Kg/Mtr.; 13 Mtr. Length  37.1 Kg/Mtr.; 11 Mtr. Length</t>
  </si>
  <si>
    <t>Rack 50x50x6 mm Angle</t>
  </si>
  <si>
    <t>Bolt Big size</t>
  </si>
  <si>
    <t>Foundation bolt 25x12 mm</t>
  </si>
  <si>
    <t>D.C.Cross Arm 4.8 Mtr. Channel 100x50 mm</t>
  </si>
  <si>
    <t>L.T. "U" Clamp 50x6 mm Flat</t>
  </si>
  <si>
    <t>Fencing Post 4 Feet Centre 75x75x6 mm</t>
  </si>
  <si>
    <t>Fencing Post 8 Feet Centre 75x75x6 mm</t>
  </si>
  <si>
    <t>Fencing Post 10 Feet Centre 75x75x6 mm</t>
  </si>
  <si>
    <t>33 kV Bird Guard Stool</t>
  </si>
  <si>
    <t>11 kV Bird Guard Stool</t>
  </si>
  <si>
    <t>Stay Clamp for R.S.Joist "B" type</t>
  </si>
  <si>
    <t>Back Clamp for FRC type Cross Arm</t>
  </si>
  <si>
    <t>Back Clamp for Rail Pole Plate 65x8 mm 1 No.</t>
  </si>
  <si>
    <t>33 kV Bridling Top Clamps 75x75x6 mm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</si>
  <si>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</si>
  <si>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</si>
  <si>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</si>
  <si>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</si>
  <si>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</si>
  <si>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</si>
  <si>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</si>
  <si>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</si>
  <si>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</si>
  <si>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Bridling Cross Arm 65x65x6 mm</t>
  </si>
  <si>
    <t>D.O.Mounting Angle 75x75x6 mm</t>
  </si>
  <si>
    <t>11 kV Guarding Angle 100x100x6 mm</t>
  </si>
  <si>
    <t>Upper &amp; Lower Cross Arm for special structures</t>
  </si>
  <si>
    <t>D.C.Cross arm 4' Centre for special structures</t>
  </si>
  <si>
    <t>D.C.Cross arm 8' Centre 75x40 mm  Channel</t>
  </si>
  <si>
    <t xml:space="preserve">D.C.Cross arm 8' Centre Angle type 100x100x6 mm   </t>
  </si>
  <si>
    <t>33 kV Bridling Cross Arm 75x75x6 mm</t>
  </si>
  <si>
    <t xml:space="preserve">D.C.Cross arm 5' Centre Angle type 100x100x8 mm   </t>
  </si>
  <si>
    <t>11 kV Bridling Top Clamps 65x65x6 mm</t>
  </si>
  <si>
    <t>11 kV Cross Arm angle type 65x65x6 mm</t>
  </si>
  <si>
    <t>11 kV "V" Cross Arm Channel type 75x40 mm</t>
  </si>
  <si>
    <t>11 kV Top Clamp Channel type 75x40 mm</t>
  </si>
  <si>
    <t xml:space="preserve">11 kV Top Clamp Cleat type </t>
  </si>
  <si>
    <t>Single Pole Cut Point Fitting 75x40 mm</t>
  </si>
  <si>
    <t>Side Cross Arm for 11 kV 50x50x6 mm</t>
  </si>
  <si>
    <t>Stay Clamp L.T. Rail for H-Beam</t>
  </si>
  <si>
    <t>11 kV Pin insulator with Pin</t>
  </si>
  <si>
    <t>Transformer Mounting 75x40 mm Channel</t>
  </si>
  <si>
    <t>Bracing Set 4' Centre D.P.</t>
  </si>
  <si>
    <t>Bracing Set 5' Centre D.P.</t>
  </si>
  <si>
    <t>Bracing Set 8' Centre D.P.</t>
  </si>
  <si>
    <t>Bracing Cross Arm for 4 Pole Structures</t>
  </si>
  <si>
    <t>Railway Cross Structures</t>
  </si>
  <si>
    <t>Railway Pole Jointing Channel</t>
  </si>
  <si>
    <t xml:space="preserve">Power Transformer 33/11 KV   3150 kVA </t>
  </si>
  <si>
    <t xml:space="preserve">Power Transformer 33/11 KV  5000 kVA </t>
  </si>
  <si>
    <t xml:space="preserve">Power Transformer 33/11 KV   8000 kVA </t>
  </si>
  <si>
    <t>33 kV CTPT Unit 300/5A</t>
  </si>
  <si>
    <t>Holographic Sticker Seal</t>
  </si>
  <si>
    <t xml:space="preserve">EHV Gr-I TRANSFORMER OI In Barrel </t>
  </si>
  <si>
    <t xml:space="preserve">EHV Gr-I TRANSFORMER OIL In Tanker </t>
  </si>
  <si>
    <t>33 kV + 11 kV Transformer Protection Panel (including Transformer auxiliary panel)</t>
  </si>
  <si>
    <t>16 kVA, Aluminium wound ENERGY EFFICIENCY LEVEL-1 (As per IS:1180 amendment 4), I.S.I. MARKED 11/0.4 kV DISTRIBUTION TRANSFORMER (Without Box)</t>
  </si>
  <si>
    <t>25 kVA, Aluminium wound ENERGY EFFICIENCY LEVEL-1 (As per IS:1180 amendment 4), I.S.I. MARKED 11/0.4 kV DISTRIBUTION TRANSFORMER (Without Box)</t>
  </si>
  <si>
    <t>63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</si>
  <si>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</si>
  <si>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</si>
  <si>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</si>
  <si>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</si>
  <si>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</si>
  <si>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</si>
  <si>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</si>
  <si>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</si>
  <si>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</si>
  <si>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</si>
  <si>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</si>
  <si>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</si>
  <si>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</si>
  <si>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</si>
  <si>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3 Ø 4 Wire ABT meter</t>
  </si>
  <si>
    <t>3 Ø 3 Wire ABT meter</t>
  </si>
  <si>
    <t>Office Almirah Storwel plain with 4 shelves 78''x36''x19''</t>
  </si>
  <si>
    <t>[On the basis of rates given by ED (EITC)]</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</si>
  <si>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</si>
  <si>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</si>
  <si>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</si>
  <si>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</si>
  <si>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</si>
  <si>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</si>
  <si>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</si>
  <si>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</si>
  <si>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</si>
  <si>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</si>
  <si>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</si>
  <si>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</si>
  <si>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</si>
  <si>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</si>
  <si>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</si>
  <si>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</si>
  <si>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</si>
  <si>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</si>
  <si>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</si>
  <si>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</si>
  <si>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</si>
  <si>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</si>
  <si>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</si>
  <si>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</si>
  <si>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</si>
  <si>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</si>
  <si>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</si>
  <si>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</si>
  <si>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</si>
  <si>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</si>
  <si>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</si>
  <si>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</si>
  <si>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</si>
  <si>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</si>
  <si>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</si>
  <si>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</si>
  <si>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</si>
  <si>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</si>
  <si>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</si>
  <si>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</si>
  <si>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</si>
  <si>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</si>
  <si>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</si>
  <si>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</si>
  <si>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</si>
  <si>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</si>
  <si>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</si>
  <si>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</si>
  <si>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</si>
  <si>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</si>
  <si>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</si>
  <si>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</si>
  <si>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</si>
  <si>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</si>
  <si>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</si>
  <si>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</si>
  <si>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</si>
  <si>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</si>
  <si>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</si>
  <si>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</si>
  <si>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</si>
  <si>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</si>
  <si>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</si>
  <si>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</si>
  <si>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</si>
  <si>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</si>
  <si>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</si>
  <si>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</si>
  <si>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</si>
  <si>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</si>
  <si>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</si>
  <si>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</si>
  <si>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</si>
  <si>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</si>
  <si>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</si>
  <si>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</si>
  <si>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2024-25</t>
  </si>
  <si>
    <t>(A)</t>
  </si>
  <si>
    <t>COST SCHEDULE -- E-1</t>
  </si>
  <si>
    <t>METERING  OF  11/0.4  kV  DISTRIBUTION  TRANSFORMER  (TO  BE  SUPPLEMENTED  WITH  COST SCHEDULE  C-7 (A1, A2, B1, B2, C1, C2)</t>
  </si>
  <si>
    <t>Bin Code No</t>
  </si>
  <si>
    <t>25 kVA TRANSFORMER</t>
  </si>
  <si>
    <t>63 kVA TRANSFORMER</t>
  </si>
  <si>
    <t>100 kVA TRANSFORMER</t>
  </si>
  <si>
    <t>200 kVA TRANSFORMER</t>
  </si>
  <si>
    <t>1(a)</t>
  </si>
  <si>
    <t>Poly phase static energy meter 10-60 Amp. with meter box</t>
  </si>
  <si>
    <t>1(b)</t>
  </si>
  <si>
    <t>LT CT :-</t>
  </si>
  <si>
    <t>(i) 100/5 Amp.</t>
  </si>
  <si>
    <t>(ii) 200/5 Amp.</t>
  </si>
  <si>
    <t>(iii) 300/5 Amp.</t>
  </si>
  <si>
    <t>Meter Box (G.I. Plain sheet) for 3 Phase LT CT operated meter.</t>
  </si>
  <si>
    <t>Copper control cable 4 core 2.5 sq.mm Unarmoured</t>
  </si>
  <si>
    <t>Labour charges as per Labour Sch. No. EL-1</t>
  </si>
  <si>
    <t>COST SCHEDULE -- E-2</t>
  </si>
  <si>
    <t>METER MODERNISATION : REPLACING THE EXISTING METERS WITH ELECTRONIC METERS WHICH ARE HIGHLY CAPABLE OF IMPROVING BILLING EFFICIENCY ALONGWITH SHIFTING OF METER OUTSIDE THE PREMISES.</t>
  </si>
  <si>
    <t>SINGLE PHASE CONNECTION</t>
  </si>
  <si>
    <t>Bin Code No.</t>
  </si>
  <si>
    <t>Qty</t>
  </si>
  <si>
    <t>Armoured service cable</t>
  </si>
  <si>
    <t>Unarmoured service cable</t>
  </si>
  <si>
    <t>Rate</t>
  </si>
  <si>
    <t>LT Single Phase Static Meter 5-30 Amps. Pilfer Proof with transparent polycarbonate meter box</t>
  </si>
  <si>
    <t>Armoured Service Cable - Single Phase, 2 core- 6 sq mm</t>
  </si>
  <si>
    <t>Unarmoured Service Cable - Single Phase, 2 core- 6 sq mm</t>
  </si>
  <si>
    <t>LT Shackle Insulator 65x50 mm</t>
  </si>
  <si>
    <t>H/W for 65x50 mm Shackle Insulator</t>
  </si>
  <si>
    <t>Misc Items , e.g., Screw, cut outs</t>
  </si>
  <si>
    <t>Lot</t>
  </si>
  <si>
    <t>M-Seal</t>
  </si>
  <si>
    <t>0.075</t>
  </si>
  <si>
    <t>Labour Charges as per Labour Sch. No. EL-2</t>
  </si>
  <si>
    <t>Per location</t>
  </si>
  <si>
    <t>Cost for meter replacement of a Single Phase Consumer</t>
  </si>
  <si>
    <t>Cost for meter replacement of a Single Phase Consumer (Round off)</t>
  </si>
  <si>
    <t>COST SCHEDULE -- E-3</t>
  </si>
  <si>
    <t>THREE PHASE CONNECTION</t>
  </si>
  <si>
    <t>LT 3 phase electronic energy meter 10-60 Amps. with poly carbonate meter box</t>
  </si>
  <si>
    <t>Armoured Service Cable - Three Phase, 4 core-10 sq mm</t>
  </si>
  <si>
    <t>Unarmoured Service Cable - Three Phase, 4 core-10 sq mm</t>
  </si>
  <si>
    <t>Nos</t>
  </si>
  <si>
    <t>Misc Items , e.g., Screw, cut-outs</t>
  </si>
  <si>
    <t>Labour Charges as per Labour Sch. No. EL-3</t>
  </si>
  <si>
    <t>Per Installation</t>
  </si>
  <si>
    <t>Cost for meter replacement of a Three Phase Consumer</t>
  </si>
  <si>
    <t>Cost for meter replacement of a Three Phase Consumer (Round Off)</t>
  </si>
  <si>
    <t>No of Consumers for Meter Replacement</t>
  </si>
  <si>
    <t xml:space="preserve">Total Cost </t>
  </si>
  <si>
    <r>
      <t>Total Cost</t>
    </r>
    <r>
      <rPr>
        <b/>
        <sz val="12"/>
        <rFont val="Arial"/>
        <family val="2"/>
      </rPr>
      <t xml:space="preserve"> Round Off</t>
    </r>
  </si>
  <si>
    <t>COST SCHEDULE -- E-4</t>
  </si>
  <si>
    <t>THREE  PHASE  CONNECTION  CT- OPERATED  METERS</t>
  </si>
  <si>
    <t>Labour Charges as per Labour Sch. No. EL-4</t>
  </si>
  <si>
    <t>Cost for meter replacement of Three Phase Consumer CT Operated Meters</t>
  </si>
  <si>
    <t>Cost for meter replacement of 3- Phase Consumer CT Operated Meters (Round Off)</t>
  </si>
  <si>
    <t>COST  SCHEDULE -- E-5</t>
  </si>
  <si>
    <t xml:space="preserve">METER  SHIFTING  OF  SINGLE  PHASE  CONSUMER  TO  OUTSIDE  OF  PREMISES WITH  NEW  SERVICE  CABLE </t>
  </si>
  <si>
    <t xml:space="preserve">Armoured Service Cable - Single Phase, 2 core- 6 sq. mm. </t>
  </si>
  <si>
    <t>Labour Charges as per Labour Sch. No. EL-5</t>
  </si>
  <si>
    <t>Cost for meter shifting of a Single Phase Consumer</t>
  </si>
  <si>
    <t>Cost for meter shifting of a Single Phase Consumer (Round Off)</t>
  </si>
  <si>
    <t>COST  SCHEDULE -- E-6</t>
  </si>
  <si>
    <t xml:space="preserve">METER  SHIFTING  OF  THREE  PHASE  CONSUMER  TO  OUTSIDE  OF  PREMISES  WITH  NEW SERVICE  CABLE </t>
  </si>
  <si>
    <t xml:space="preserve">Armoured Service Cable - Three Phase, 4 core-10 sq mm </t>
  </si>
  <si>
    <t>Labour Charges as per Labour Sch. No. EL-6</t>
  </si>
  <si>
    <t>Cost for meter shifting of a Three Phase Consumer</t>
  </si>
  <si>
    <t>Cost for meter shifting of a Three Phase Consumer (Round Off)</t>
  </si>
  <si>
    <t>(B)</t>
  </si>
  <si>
    <t>Transportation charges on all materials</t>
  </si>
  <si>
    <t>Note:-(1) All the rates are with considering price variation clause.</t>
  </si>
  <si>
    <t>(2)Transportation charges of all materials are calculated in this schedule "upto 100 km only" for "PURE REFERENCE". Officers are advised to take the appropriate transportation charges as per their actual field conditions while preparing the estimates.</t>
  </si>
  <si>
    <t>Particulars of Schedules</t>
  </si>
  <si>
    <t>Schedule Reference</t>
  </si>
  <si>
    <t>%tage Incr. /  Decr. in cost</t>
  </si>
  <si>
    <t xml:space="preserve">TOTAL COST </t>
  </si>
  <si>
    <t>(C)</t>
  </si>
  <si>
    <t>(D)</t>
  </si>
  <si>
    <t>(E)</t>
  </si>
  <si>
    <t>(F)</t>
  </si>
  <si>
    <t>25 kVA Transformer</t>
  </si>
  <si>
    <t>63 kVA Transformer</t>
  </si>
  <si>
    <t>100 kVA Transformer</t>
  </si>
  <si>
    <t>200 kVA Transformer</t>
  </si>
  <si>
    <t>Metering of 11/0.4 kV Distribution X'mer</t>
  </si>
  <si>
    <t>E-1(I)</t>
  </si>
  <si>
    <t>E-1(II)</t>
  </si>
  <si>
    <t>E-1(III)</t>
  </si>
  <si>
    <t>E-1(IV)</t>
  </si>
  <si>
    <t>Meter modernisation- Replacing the existing meters with electronic meters which are highly capable of improving billing efficiency.</t>
  </si>
  <si>
    <t>Cost of meter replacement of single phase consumer along with shifting of meter outside the premises.</t>
  </si>
  <si>
    <t>E-2</t>
  </si>
  <si>
    <t>With Armoured service cable</t>
  </si>
  <si>
    <t>E-2(i)</t>
  </si>
  <si>
    <t>With Unarmoured service cable</t>
  </si>
  <si>
    <t>E-2(ii)</t>
  </si>
  <si>
    <t>Cost of meter replacement of three phase consumer along with shifting of meter outside the premises.</t>
  </si>
  <si>
    <t>E-3</t>
  </si>
  <si>
    <t>E-3(i)</t>
  </si>
  <si>
    <t>E-3(ii)</t>
  </si>
  <si>
    <t>Cost of meter replacement of three phase consumer CT Operated meter along with shifting of meter outside the premises.</t>
  </si>
  <si>
    <t>E-4</t>
  </si>
  <si>
    <t>Meter shifting of Single phase consumer to outside of premises with New Service Cable.</t>
  </si>
  <si>
    <t>E-5</t>
  </si>
  <si>
    <t>E-5(i)</t>
  </si>
  <si>
    <t>E-5(ii)</t>
  </si>
  <si>
    <t>Meter shifting of Three phase consumer to outside of premises with New Service Cable.</t>
  </si>
  <si>
    <t>E-6</t>
  </si>
  <si>
    <t>E-6(i)</t>
  </si>
  <si>
    <t>E-6(ii)</t>
  </si>
  <si>
    <t>Applicable CGST @ 9% on Serial No. 11</t>
  </si>
  <si>
    <t>Applicable SGST @ 9% on Serial No. 11</t>
  </si>
  <si>
    <t>Incidental Charges @ 7.5% on Serial No.6 :-</t>
  </si>
  <si>
    <t>Upto 100 km @ 2% of the cost of materials Serial No. 6</t>
  </si>
  <si>
    <t>Overhead Charges @ 12.5% [Market Fluctuation, Service Tax, Contractor's profit etc.] on Serial No. - 6, 7, 8, 9[(i)]</t>
  </si>
  <si>
    <t>Total Estimated Cost excluding GST (Serial No. 6, 7, 8,9[(i)], 10)</t>
  </si>
  <si>
    <t>Total Estimated Cost including GST (Serial No. 11+12+13)</t>
  </si>
  <si>
    <t>Incidental Charges @ 7.5% on Serial No. 11.</t>
  </si>
  <si>
    <t>Upto 100 km @ 2% of the cost of materials(Serial No.11)</t>
  </si>
  <si>
    <t>Overhead Charges @ 12.5% [Market Fluctuation, Service Tax, Contractor's profit etc.] on Serial No. - 11, 12, 13,14[(i)]</t>
  </si>
  <si>
    <t>Total Estimated Cost excluding GST {Serial No. 11, 12, 13,14[(i)], 15}</t>
  </si>
  <si>
    <t>Applicable CGST @ 9% on Serial No.16</t>
  </si>
  <si>
    <t>Applicable SGST @ 9% on Serial No.16</t>
  </si>
  <si>
    <t>Total Estimated Cost including GST (Serial No.16+17+18)</t>
  </si>
  <si>
    <t>Incidental Charges @ 7.5% on Serial No.11</t>
  </si>
  <si>
    <t>Upto 100 km @ 2% of the cost of materials (Serial No. 11)</t>
  </si>
  <si>
    <t>Overhead Charges @ 12.5% [Market Fluctuation, Service Tax, Contractor's profit etc.] on Serial No. - 11, 12, 13, 14[(i)]</t>
  </si>
  <si>
    <t>Total Estimated Cost excluding GST (Row 11, 12, 13, 14[(i)], 15)</t>
  </si>
  <si>
    <t>Total Estimated Cost including GST (Serial No. 16+17+18)</t>
  </si>
  <si>
    <t>Incidental Charges @ 7.5% on Serial No. 6</t>
  </si>
  <si>
    <t>Upto 100 km @ 2% of the cost of materials (Serial No. 6)</t>
  </si>
  <si>
    <t>Total Estimated Cost excluding GST (Serial No. 6, 7, 8, 9[(i)], 10)</t>
  </si>
  <si>
    <t>Applicable CGST @ 9% on Serial No.11</t>
  </si>
  <si>
    <t>Applicable SGST @ 9% on Serial No.11</t>
  </si>
  <si>
    <t xml:space="preserve">Incidental Charges @ 7.5% on Serial No.10 </t>
  </si>
  <si>
    <t>Upto 100 km @ 2% of the cost of materials         (Serial No. 10)</t>
  </si>
  <si>
    <t>Overhead Charges @ 12.5% [Market Fluctuation, Service Tax, Contractor's profit etc.] on Serial No. - 10, 11, 12, 13[(i)]</t>
  </si>
  <si>
    <t>Total Estimated Cost excluding GST (Serial No.  10, 11, 12, 13[(i)], 14)</t>
  </si>
  <si>
    <t>Applicable CGST @ 9% on Serial No.15</t>
  </si>
  <si>
    <t>Applicable SGST @ 9% on Serial No.15</t>
  </si>
  <si>
    <t>Total Estimated Cost including GST (Serial No.  15+16+17)</t>
  </si>
  <si>
    <t>Incidental Charges @ 7.5% on Serial No.10</t>
  </si>
  <si>
    <t>Upto 100 km @ 2% of the cost of materials (Serial No.10 )</t>
  </si>
  <si>
    <t>Overhead Charges @ 12.5% [Market Fluctuation, Service Tax, Contractor's profit etc.] on Serial No.- 10, 11, 12, 13[(i)]</t>
  </si>
  <si>
    <t>Total Estimated Cost excluding GST (Row 10, 11, 12, 13[(i)], 14)</t>
  </si>
  <si>
    <t>Total Estimated Cost including GST (Serial No. 15+16+17)</t>
  </si>
  <si>
    <t>D.C. Cross arm 3.8 Mtr Channel 100 x 50 mm.</t>
  </si>
  <si>
    <t>Side Cross Arm for 11 kV 75x40 mm channel</t>
  </si>
  <si>
    <t>Through Bolt - 12 mm</t>
  </si>
  <si>
    <t>3150 kVA, 33/11 kV POWER TRANSFORMER Oil Cooled with Off Circuit Tap Changer with Primary and secondary terminal Box type</t>
  </si>
  <si>
    <t>5000 kVA, 33/11 kV POWER TRANSFORMER Oil Cooled with Off Circuit Tap Changer with Primary and secondary terminal Box type</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</si>
  <si>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</si>
  <si>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</si>
  <si>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</si>
  <si>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</si>
  <si>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</si>
  <si>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</si>
  <si>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</si>
  <si>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</si>
  <si>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</si>
  <si>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</si>
  <si>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</si>
  <si>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</si>
  <si>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</si>
  <si>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</si>
  <si>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</si>
  <si>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</si>
  <si>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</si>
  <si>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</si>
  <si>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</si>
  <si>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</si>
  <si>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</si>
  <si>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</si>
  <si>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</si>
  <si>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</si>
  <si>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</si>
  <si>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</si>
  <si>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</si>
  <si>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</si>
  <si>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</si>
  <si>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</si>
  <si>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</si>
  <si>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</si>
  <si>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</si>
  <si>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</si>
  <si>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</si>
  <si>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</si>
  <si>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</si>
  <si>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</si>
  <si>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</si>
  <si>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</si>
  <si>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</si>
  <si>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11KV PVC INSULATED 25SQMM 4 CORE ARMOURE</t>
  </si>
  <si>
    <t>INSULATING PIERCING CONNECTOR AB CABLE</t>
  </si>
  <si>
    <t>INSULATING PIERCING CONNECTOR FOR AB CABLE</t>
  </si>
  <si>
    <t xml:space="preserve"> METERING</t>
  </si>
  <si>
    <t>E-1</t>
  </si>
  <si>
    <t>COMPARATIVE STATEMENT OF RATES FROM YEAR  2024-25 to 2025-26</t>
  </si>
  <si>
    <t>2025-26</t>
  </si>
  <si>
    <t>RATE OF STOCK MATERIALS IN SoR OF 2025-26</t>
  </si>
  <si>
    <t>Unit rate for 2025-26</t>
  </si>
  <si>
    <t>Rate are inclusive of all T&amp;P and labour charges</t>
  </si>
  <si>
    <t>JOB REPLACED</t>
  </si>
  <si>
    <t xml:space="preserve"> RATE  EXCLUDING G.S.T.</t>
  </si>
  <si>
    <t xml:space="preserve">ITEM DELETED </t>
  </si>
  <si>
    <t>Round Shape RCC Base Plate(with 6mm MS Bar)</t>
  </si>
  <si>
    <t>Square Shape RCC Base Plate(with 6mm MS Bar)</t>
  </si>
  <si>
    <t>[On the basis of rates given by SE(Gen.-I) O/o ED (O&amp;M)]</t>
  </si>
  <si>
    <t>[On the basis of rates given by ACE(S&amp;P) O/o ED (S&amp;P)]</t>
  </si>
  <si>
    <t>(2)Transportation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</si>
  <si>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0.2 Sq inch ( 200 Sqmm Al.Eq.)(Panther)</t>
  </si>
  <si>
    <t>CONDUCTOR ACSR PANTHER 200 sq mm</t>
  </si>
  <si>
    <t>G.l. Pipe 150 mm OD (Class B as per railway)</t>
  </si>
  <si>
    <t>New item introduced</t>
  </si>
  <si>
    <t>HDPE pipe of size 160 mm OD/140 mm ID PN 10 PE 100 HDR</t>
  </si>
  <si>
    <t>SMC LT Distribution Box for 200 kVA Distribution Transformer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</si>
</sst>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sz val="10"/>
      <name val="Arial"/>
      <family val="2"/>
    </font>
    <font>
      <b/>
      <sz val="12"/>
      <name val="Arial"/>
      <family val="2"/>
    </font>
    <font>
      <sz val="11"/>
      <name val="Arial"/>
      <family val="2"/>
    </font>
    <font>
      <sz val="12"/>
      <name val="Arial"/>
      <family val="2"/>
    </font>
    <font>
      <b/>
      <u/>
      <sz val="12"/>
      <name val="Arial"/>
      <family val="2"/>
    </font>
    <font>
      <b/>
      <sz val="11"/>
      <name val="Arial"/>
      <family val="2"/>
    </font>
    <font>
      <b/>
      <sz val="9"/>
      <color indexed="81"/>
      <name val="Tahoma"/>
      <family val="2"/>
    </font>
    <font>
      <sz val="9"/>
      <color indexed="81"/>
      <name val="Tahoma"/>
      <family val="2"/>
    </font>
    <font>
      <b/>
      <sz val="11"/>
      <color indexed="8"/>
      <name val="Arial"/>
      <family val="2"/>
    </font>
    <font>
      <sz val="11"/>
      <color indexed="8"/>
      <name val="Arial"/>
      <family val="2"/>
    </font>
    <font>
      <sz val="11"/>
      <color indexed="8"/>
      <name val="Calibri"/>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b/>
      <sz val="10.5"/>
      <color indexed="8"/>
      <name val="Arial"/>
      <family val="2"/>
    </font>
    <font>
      <sz val="14"/>
      <name val="Arial"/>
      <family val="2"/>
    </font>
    <font>
      <sz val="9"/>
      <name val="Arial"/>
      <family val="2"/>
    </font>
    <font>
      <sz val="10"/>
      <color rgb="FF000000"/>
      <name val="Times New Roman"/>
      <family val="1"/>
    </font>
    <font>
      <sz val="11"/>
      <name val="Times New Roman"/>
      <family val="1"/>
    </font>
    <font>
      <vertAlign val="superscript"/>
      <sz val="10"/>
      <name val="Verdana"/>
      <family val="2"/>
    </font>
    <font>
      <b/>
      <u/>
      <sz val="10"/>
      <color theme="1"/>
      <name val="Verdana"/>
      <family val="2"/>
    </font>
    <font>
      <sz val="11"/>
      <color theme="1"/>
      <name val="Verdana"/>
      <family val="2"/>
    </font>
    <font>
      <b/>
      <u/>
      <sz val="16"/>
      <name val="Arial"/>
      <family val="2"/>
    </font>
    <font>
      <b/>
      <u/>
      <sz val="11"/>
      <color indexed="8"/>
      <name val="Arial"/>
      <family val="2"/>
    </font>
    <font>
      <b/>
      <sz val="28"/>
      <name val="Arial"/>
      <family val="2"/>
    </font>
    <font>
      <b/>
      <sz val="13"/>
      <name val="Arial"/>
      <family val="2"/>
    </font>
    <font>
      <b/>
      <sz val="10"/>
      <color theme="1"/>
      <name val="Verdana"/>
      <family val="2"/>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4">
    <xf numFmtId="0" fontId="0" fillId="0" borderId="0"/>
    <xf numFmtId="0" fontId="13" fillId="0" borderId="0"/>
    <xf numFmtId="0" fontId="13" fillId="0" borderId="0"/>
    <xf numFmtId="0" fontId="13" fillId="0" borderId="0"/>
    <xf numFmtId="0" fontId="23" fillId="0" borderId="0"/>
    <xf numFmtId="0" fontId="13" fillId="0" borderId="0"/>
    <xf numFmtId="0" fontId="13" fillId="0" borderId="0"/>
    <xf numFmtId="0" fontId="13" fillId="0" borderId="0"/>
    <xf numFmtId="164" fontId="13" fillId="0" borderId="0" applyFont="0" applyFill="0" applyBorder="0" applyAlignment="0" applyProtection="0"/>
    <xf numFmtId="0" fontId="8" fillId="0" borderId="0"/>
    <xf numFmtId="0" fontId="42" fillId="0" borderId="0"/>
    <xf numFmtId="0" fontId="7" fillId="0" borderId="0"/>
    <xf numFmtId="0" fontId="23" fillId="0" borderId="0"/>
    <xf numFmtId="0" fontId="13" fillId="0" borderId="0"/>
    <xf numFmtId="0" fontId="23" fillId="0" borderId="0"/>
    <xf numFmtId="0" fontId="6" fillId="0" borderId="0"/>
    <xf numFmtId="0" fontId="13" fillId="0" borderId="0"/>
    <xf numFmtId="0" fontId="5" fillId="0" borderId="0"/>
    <xf numFmtId="0" fontId="4" fillId="0" borderId="0"/>
    <xf numFmtId="0" fontId="43" fillId="0" borderId="0">
      <alignment vertical="center"/>
    </xf>
    <xf numFmtId="0" fontId="3" fillId="0" borderId="0"/>
    <xf numFmtId="0" fontId="13" fillId="0" borderId="0"/>
    <xf numFmtId="0" fontId="2" fillId="0" borderId="0"/>
    <xf numFmtId="0" fontId="1" fillId="0" borderId="0"/>
  </cellStyleXfs>
  <cellXfs count="440">
    <xf numFmtId="0" fontId="0" fillId="0" borderId="0" xfId="0"/>
    <xf numFmtId="0" fontId="12" fillId="0" borderId="0" xfId="0" applyFont="1" applyAlignment="1">
      <alignment vertical="center" wrapText="1"/>
    </xf>
    <xf numFmtId="0" fontId="13" fillId="0" borderId="0" xfId="1"/>
    <xf numFmtId="0" fontId="15" fillId="0" borderId="0" xfId="1" applyFont="1" applyAlignment="1">
      <alignment horizontal="center" vertical="center"/>
    </xf>
    <xf numFmtId="0" fontId="13" fillId="0" borderId="0" xfId="1" applyAlignment="1">
      <alignment horizontal="center" vertical="center"/>
    </xf>
    <xf numFmtId="0" fontId="13" fillId="0" borderId="0" xfId="1" applyAlignment="1">
      <alignment horizontal="center"/>
    </xf>
    <xf numFmtId="2" fontId="0" fillId="0" borderId="0" xfId="0" applyNumberFormat="1"/>
    <xf numFmtId="0" fontId="10" fillId="0" borderId="0" xfId="1" applyFont="1"/>
    <xf numFmtId="2" fontId="15" fillId="0" borderId="0" xfId="1" applyNumberFormat="1" applyFont="1" applyAlignment="1">
      <alignment horizontal="center" vertical="center"/>
    </xf>
    <xf numFmtId="0" fontId="13" fillId="0" borderId="0" xfId="1" applyAlignment="1">
      <alignment vertical="top" wrapText="1"/>
    </xf>
    <xf numFmtId="0" fontId="13" fillId="0" borderId="0" xfId="1" applyAlignment="1">
      <alignment vertical="top"/>
    </xf>
    <xf numFmtId="49" fontId="41" fillId="0" borderId="0" xfId="1" applyNumberFormat="1" applyFont="1" applyAlignment="1">
      <alignment vertical="center" wrapText="1"/>
    </xf>
    <xf numFmtId="0" fontId="13" fillId="0" borderId="0" xfId="1" applyAlignment="1">
      <alignment vertical="center"/>
    </xf>
    <xf numFmtId="0" fontId="13" fillId="0" borderId="0" xfId="1" applyAlignment="1">
      <alignment vertical="center" wrapText="1"/>
    </xf>
    <xf numFmtId="0" fontId="16" fillId="0" borderId="0" xfId="1" applyFont="1" applyAlignment="1">
      <alignment horizontal="center"/>
    </xf>
    <xf numFmtId="0" fontId="16" fillId="0" borderId="0" xfId="1" applyFont="1"/>
    <xf numFmtId="0" fontId="26" fillId="0" borderId="4" xfId="0" applyFont="1" applyBorder="1" applyAlignment="1">
      <alignment vertical="top" wrapText="1"/>
    </xf>
    <xf numFmtId="0" fontId="26" fillId="0" borderId="4" xfId="0" applyFont="1" applyBorder="1" applyAlignment="1">
      <alignment horizontal="center" vertical="top" wrapText="1"/>
    </xf>
    <xf numFmtId="0" fontId="0" fillId="0" borderId="4" xfId="0" applyBorder="1"/>
    <xf numFmtId="0" fontId="26" fillId="0" borderId="4" xfId="0" applyFont="1" applyBorder="1" applyAlignment="1">
      <alignment horizontal="left" vertical="top" wrapText="1"/>
    </xf>
    <xf numFmtId="0" fontId="26" fillId="0" borderId="4" xfId="0" applyFont="1" applyBorder="1" applyAlignment="1">
      <alignment horizontal="center" vertical="top"/>
    </xf>
    <xf numFmtId="0" fontId="26" fillId="0" borderId="4" xfId="0" applyFont="1" applyBorder="1" applyAlignment="1">
      <alignment vertical="top"/>
    </xf>
    <xf numFmtId="0" fontId="26" fillId="0" borderId="4" xfId="0" applyFont="1" applyBorder="1" applyAlignment="1">
      <alignment vertical="center"/>
    </xf>
    <xf numFmtId="0" fontId="26" fillId="0" borderId="4" xfId="0" applyFont="1" applyBorder="1" applyAlignment="1">
      <alignment horizontal="center" vertical="center"/>
    </xf>
    <xf numFmtId="0" fontId="26" fillId="0" borderId="4" xfId="2" applyFont="1" applyBorder="1" applyAlignment="1">
      <alignment horizontal="center" vertical="top" wrapText="1"/>
    </xf>
    <xf numFmtId="0" fontId="26" fillId="0" borderId="4" xfId="0" applyFont="1" applyBorder="1"/>
    <xf numFmtId="0" fontId="26" fillId="0" borderId="4" xfId="2" applyFont="1" applyBorder="1" applyAlignment="1">
      <alignment vertical="top" wrapText="1"/>
    </xf>
    <xf numFmtId="0" fontId="26" fillId="0" borderId="6" xfId="2" applyFont="1" applyBorder="1" applyAlignment="1">
      <alignment horizontal="center" vertical="top" wrapText="1"/>
    </xf>
    <xf numFmtId="0" fontId="26" fillId="0" borderId="3" xfId="2" applyFont="1" applyBorder="1" applyAlignment="1">
      <alignment horizontal="center" vertical="top" wrapText="1"/>
    </xf>
    <xf numFmtId="0" fontId="29" fillId="0" borderId="4" xfId="0" applyFont="1" applyBorder="1" applyAlignment="1">
      <alignment horizontal="center" vertical="top" wrapText="1"/>
    </xf>
    <xf numFmtId="0" fontId="26" fillId="0" borderId="13" xfId="2" applyFont="1" applyBorder="1" applyAlignment="1">
      <alignment vertical="top" wrapText="1"/>
    </xf>
    <xf numFmtId="0" fontId="26" fillId="0" borderId="9" xfId="2" applyFont="1" applyBorder="1" applyAlignment="1">
      <alignment vertical="top" wrapText="1"/>
    </xf>
    <xf numFmtId="0" fontId="26" fillId="0" borderId="12" xfId="2" applyFont="1" applyBorder="1" applyAlignment="1">
      <alignment vertical="top" wrapText="1"/>
    </xf>
    <xf numFmtId="0" fontId="26" fillId="0" borderId="6" xfId="2" applyFont="1" applyBorder="1" applyAlignment="1">
      <alignment vertical="top" wrapText="1"/>
    </xf>
    <xf numFmtId="0" fontId="37" fillId="0" borderId="9" xfId="0" applyFont="1" applyBorder="1" applyAlignment="1">
      <alignment vertical="center" wrapText="1"/>
    </xf>
    <xf numFmtId="0" fontId="15" fillId="0" borderId="4" xfId="1" applyFont="1" applyBorder="1" applyAlignment="1">
      <alignment vertical="center" wrapText="1"/>
    </xf>
    <xf numFmtId="0" fontId="15" fillId="0" borderId="4" xfId="1" applyFont="1" applyBorder="1" applyAlignment="1">
      <alignment horizontal="center" vertical="center" wrapText="1"/>
    </xf>
    <xf numFmtId="0" fontId="11" fillId="0" borderId="0" xfId="1" applyFont="1" applyAlignment="1">
      <alignment horizontal="center" vertical="center"/>
    </xf>
    <xf numFmtId="0" fontId="0" fillId="4" borderId="0" xfId="0" applyFill="1"/>
    <xf numFmtId="0" fontId="12" fillId="4" borderId="0" xfId="0" applyFont="1" applyFill="1" applyAlignment="1">
      <alignment vertical="center" wrapText="1"/>
    </xf>
    <xf numFmtId="0" fontId="12" fillId="4" borderId="0" xfId="0" applyFont="1" applyFill="1" applyAlignment="1">
      <alignment vertical="center"/>
    </xf>
    <xf numFmtId="0" fontId="12" fillId="4" borderId="0" xfId="0" applyFont="1" applyFill="1"/>
    <xf numFmtId="0" fontId="38" fillId="4" borderId="4" xfId="0" applyFont="1" applyFill="1" applyBorder="1" applyAlignment="1">
      <alignment horizontal="center" vertical="top" wrapText="1"/>
    </xf>
    <xf numFmtId="0" fontId="26" fillId="4" borderId="4" xfId="0" applyFont="1" applyFill="1" applyBorder="1" applyAlignment="1">
      <alignment vertical="top" wrapText="1"/>
    </xf>
    <xf numFmtId="0" fontId="26" fillId="4" borderId="4" xfId="0" applyFont="1" applyFill="1" applyBorder="1" applyAlignment="1">
      <alignment horizontal="center" vertical="top" wrapText="1"/>
    </xf>
    <xf numFmtId="2" fontId="26" fillId="4" borderId="4" xfId="0" applyNumberFormat="1" applyFont="1" applyFill="1" applyBorder="1" applyAlignment="1">
      <alignment horizontal="center" vertical="top" wrapText="1"/>
    </xf>
    <xf numFmtId="0" fontId="0" fillId="4" borderId="4" xfId="0" applyFill="1" applyBorder="1"/>
    <xf numFmtId="0" fontId="21" fillId="4" borderId="4" xfId="0" applyFont="1" applyFill="1" applyBorder="1" applyAlignment="1">
      <alignment vertical="top" wrapText="1"/>
    </xf>
    <xf numFmtId="0" fontId="27" fillId="4" borderId="4" xfId="0" applyFont="1" applyFill="1" applyBorder="1" applyAlignment="1">
      <alignment vertical="top"/>
    </xf>
    <xf numFmtId="0" fontId="38" fillId="4" borderId="4" xfId="0" applyFont="1" applyFill="1" applyBorder="1" applyAlignment="1">
      <alignment horizontal="center" vertical="top"/>
    </xf>
    <xf numFmtId="0" fontId="26" fillId="4" borderId="4" xfId="0" applyFont="1" applyFill="1" applyBorder="1" applyAlignment="1">
      <alignment horizontal="left" vertical="top" wrapText="1"/>
    </xf>
    <xf numFmtId="0" fontId="26" fillId="4" borderId="4" xfId="0" applyFont="1" applyFill="1" applyBorder="1" applyAlignment="1">
      <alignment horizontal="center" vertical="top"/>
    </xf>
    <xf numFmtId="0" fontId="26" fillId="4" borderId="4" xfId="0" applyFont="1" applyFill="1" applyBorder="1" applyAlignment="1">
      <alignment vertical="top"/>
    </xf>
    <xf numFmtId="0" fontId="24" fillId="4" borderId="4" xfId="0" applyFont="1" applyFill="1" applyBorder="1" applyAlignment="1">
      <alignment horizontal="center" vertical="top" wrapText="1"/>
    </xf>
    <xf numFmtId="0" fontId="26" fillId="4" borderId="4" xfId="0" applyFont="1" applyFill="1" applyBorder="1" applyAlignment="1">
      <alignment vertical="center" wrapText="1"/>
    </xf>
    <xf numFmtId="0" fontId="0" fillId="5" borderId="0" xfId="0" applyFill="1"/>
    <xf numFmtId="0" fontId="38" fillId="0" borderId="4" xfId="0" applyFont="1" applyBorder="1" applyAlignment="1">
      <alignment horizontal="center" vertical="top" wrapText="1"/>
    </xf>
    <xf numFmtId="0" fontId="38" fillId="0" borderId="4" xfId="0" applyFont="1" applyBorder="1" applyAlignment="1">
      <alignment horizontal="center" vertical="center" wrapText="1"/>
    </xf>
    <xf numFmtId="0" fontId="28" fillId="2" borderId="4" xfId="0" applyFont="1" applyFill="1" applyBorder="1" applyAlignment="1">
      <alignment horizontal="left" vertical="center"/>
    </xf>
    <xf numFmtId="0" fontId="38" fillId="0" borderId="4" xfId="0" applyFont="1" applyBorder="1" applyAlignment="1">
      <alignment horizontal="center" vertical="center"/>
    </xf>
    <xf numFmtId="0" fontId="26" fillId="4" borderId="4" xfId="0" applyFont="1" applyFill="1" applyBorder="1" applyAlignment="1">
      <alignment horizontal="left" vertical="center" wrapText="1"/>
    </xf>
    <xf numFmtId="0" fontId="28" fillId="4" borderId="4" xfId="0" applyFont="1" applyFill="1" applyBorder="1" applyAlignment="1">
      <alignment horizontal="left" vertical="center"/>
    </xf>
    <xf numFmtId="0" fontId="26" fillId="4" borderId="4" xfId="2" applyFont="1" applyFill="1" applyBorder="1" applyAlignment="1">
      <alignment horizontal="left" vertical="top" wrapText="1"/>
    </xf>
    <xf numFmtId="2" fontId="26" fillId="4" borderId="3" xfId="2" applyNumberFormat="1" applyFont="1" applyFill="1" applyBorder="1" applyAlignment="1">
      <alignment horizontal="center" vertical="top" wrapText="1"/>
    </xf>
    <xf numFmtId="0" fontId="0" fillId="4" borderId="4" xfId="0" applyFill="1" applyBorder="1" applyAlignment="1">
      <alignment horizontal="left"/>
    </xf>
    <xf numFmtId="0" fontId="26" fillId="4" borderId="4" xfId="0" applyFont="1" applyFill="1" applyBorder="1"/>
    <xf numFmtId="0" fontId="26" fillId="4" borderId="4" xfId="6" applyFont="1" applyFill="1" applyBorder="1" applyAlignment="1">
      <alignment vertical="top" wrapText="1"/>
    </xf>
    <xf numFmtId="0" fontId="18" fillId="4" borderId="4" xfId="0" applyFont="1" applyFill="1" applyBorder="1" applyAlignment="1">
      <alignment vertical="top"/>
    </xf>
    <xf numFmtId="0" fontId="26" fillId="4" borderId="4" xfId="2" applyFont="1" applyFill="1" applyBorder="1" applyAlignment="1">
      <alignment horizontal="center" vertical="top"/>
    </xf>
    <xf numFmtId="0" fontId="26" fillId="4" borderId="4" xfId="2" applyFont="1" applyFill="1" applyBorder="1" applyAlignment="1">
      <alignment horizontal="center" vertical="top" wrapText="1"/>
    </xf>
    <xf numFmtId="0" fontId="28" fillId="2" borderId="4" xfId="0" applyFont="1" applyFill="1" applyBorder="1" applyAlignment="1">
      <alignment horizontal="left" vertical="top"/>
    </xf>
    <xf numFmtId="1" fontId="38" fillId="4" borderId="4" xfId="0" applyNumberFormat="1" applyFont="1" applyFill="1" applyBorder="1" applyAlignment="1">
      <alignment horizontal="center" vertical="top"/>
    </xf>
    <xf numFmtId="0" fontId="29" fillId="4" borderId="4" xfId="0" applyFont="1" applyFill="1" applyBorder="1" applyAlignment="1">
      <alignment horizontal="left" vertical="top" wrapText="1"/>
    </xf>
    <xf numFmtId="0" fontId="29" fillId="4" borderId="4" xfId="0" applyFont="1" applyFill="1" applyBorder="1" applyAlignment="1">
      <alignment horizontal="center" vertical="top"/>
    </xf>
    <xf numFmtId="0" fontId="30" fillId="4" borderId="4" xfId="0" applyFont="1" applyFill="1" applyBorder="1" applyAlignment="1">
      <alignment vertical="top"/>
    </xf>
    <xf numFmtId="0" fontId="10" fillId="4" borderId="4" xfId="0" applyFont="1" applyFill="1" applyBorder="1" applyAlignment="1">
      <alignment horizontal="left" vertical="center"/>
    </xf>
    <xf numFmtId="0" fontId="25" fillId="4" borderId="4" xfId="0" applyFont="1" applyFill="1" applyBorder="1" applyAlignment="1">
      <alignment vertical="top"/>
    </xf>
    <xf numFmtId="0" fontId="0" fillId="4" borderId="4" xfId="0" applyFill="1" applyBorder="1" applyAlignment="1">
      <alignment horizontal="left" vertical="top"/>
    </xf>
    <xf numFmtId="0" fontId="26" fillId="4" borderId="4" xfId="2" applyFont="1" applyFill="1" applyBorder="1" applyAlignment="1">
      <alignment vertical="top" wrapText="1"/>
    </xf>
    <xf numFmtId="0" fontId="24" fillId="4" borderId="4" xfId="0" applyFont="1" applyFill="1" applyBorder="1" applyAlignment="1">
      <alignment vertical="top" wrapText="1"/>
    </xf>
    <xf numFmtId="0" fontId="38" fillId="4" borderId="6" xfId="2" applyFont="1" applyFill="1" applyBorder="1" applyAlignment="1">
      <alignment horizontal="center" vertical="top" wrapText="1"/>
    </xf>
    <xf numFmtId="0" fontId="26" fillId="4" borderId="6" xfId="2" applyFont="1" applyFill="1" applyBorder="1" applyAlignment="1">
      <alignment horizontal="center" vertical="top" wrapText="1"/>
    </xf>
    <xf numFmtId="0" fontId="38" fillId="4" borderId="3" xfId="2" applyFont="1" applyFill="1" applyBorder="1" applyAlignment="1">
      <alignment horizontal="center" vertical="top" wrapText="1"/>
    </xf>
    <xf numFmtId="0" fontId="26" fillId="4" borderId="3" xfId="2" applyFont="1" applyFill="1" applyBorder="1" applyAlignment="1">
      <alignment horizontal="center" vertical="top" wrapText="1"/>
    </xf>
    <xf numFmtId="0" fontId="29" fillId="4" borderId="4" xfId="0" applyFont="1" applyFill="1" applyBorder="1" applyAlignment="1">
      <alignment vertical="center" wrapText="1"/>
    </xf>
    <xf numFmtId="0" fontId="29" fillId="4" borderId="4" xfId="0" applyFont="1" applyFill="1" applyBorder="1" applyAlignment="1">
      <alignment horizontal="center" vertical="top" wrapText="1"/>
    </xf>
    <xf numFmtId="0" fontId="29" fillId="4" borderId="4" xfId="0" applyFont="1" applyFill="1" applyBorder="1" applyAlignment="1">
      <alignment vertical="top" wrapText="1"/>
    </xf>
    <xf numFmtId="0" fontId="29" fillId="4" borderId="4" xfId="2" applyFont="1" applyFill="1" applyBorder="1" applyAlignment="1">
      <alignment vertical="top" wrapText="1"/>
    </xf>
    <xf numFmtId="0" fontId="29" fillId="4" borderId="4" xfId="2" applyFont="1" applyFill="1" applyBorder="1" applyAlignment="1">
      <alignment horizontal="center" vertical="top" wrapText="1"/>
    </xf>
    <xf numFmtId="0" fontId="26" fillId="4" borderId="6" xfId="6" applyFont="1" applyFill="1" applyBorder="1" applyAlignment="1">
      <alignment horizontal="center" vertical="top"/>
    </xf>
    <xf numFmtId="0" fontId="26" fillId="4" borderId="4" xfId="6" applyFont="1" applyFill="1" applyBorder="1" applyAlignment="1">
      <alignment horizontal="center" vertical="top"/>
    </xf>
    <xf numFmtId="0" fontId="38" fillId="0" borderId="4" xfId="0" applyFont="1" applyBorder="1" applyAlignment="1">
      <alignment horizontal="center" vertical="top"/>
    </xf>
    <xf numFmtId="0" fontId="31" fillId="2" borderId="4" xfId="0" applyFont="1" applyFill="1" applyBorder="1" applyAlignment="1">
      <alignment vertical="top" wrapText="1"/>
    </xf>
    <xf numFmtId="0" fontId="28" fillId="2" borderId="4" xfId="0" applyFont="1" applyFill="1" applyBorder="1" applyAlignment="1">
      <alignment horizontal="left" vertical="center" wrapText="1"/>
    </xf>
    <xf numFmtId="0" fontId="38" fillId="4" borderId="4" xfId="2" applyFont="1" applyFill="1" applyBorder="1" applyAlignment="1">
      <alignment horizontal="center" vertical="top" wrapText="1"/>
    </xf>
    <xf numFmtId="10" fontId="26" fillId="4" borderId="4" xfId="2" applyNumberFormat="1" applyFont="1" applyFill="1" applyBorder="1" applyAlignment="1">
      <alignment horizontal="center" vertical="top" wrapText="1"/>
    </xf>
    <xf numFmtId="0" fontId="24" fillId="4" borderId="4" xfId="0" applyFont="1" applyFill="1" applyBorder="1" applyAlignment="1">
      <alignment horizontal="left" vertical="top" wrapText="1"/>
    </xf>
    <xf numFmtId="2" fontId="0" fillId="4" borderId="0" xfId="0" applyNumberFormat="1" applyFill="1"/>
    <xf numFmtId="1" fontId="38" fillId="4" borderId="4" xfId="0" applyNumberFormat="1" applyFont="1" applyFill="1" applyBorder="1" applyAlignment="1">
      <alignment horizontal="center" vertical="top" wrapText="1"/>
    </xf>
    <xf numFmtId="2" fontId="24" fillId="4" borderId="4" xfId="0" applyNumberFormat="1" applyFont="1" applyFill="1" applyBorder="1" applyAlignment="1">
      <alignment horizontal="left" vertical="top" wrapText="1"/>
    </xf>
    <xf numFmtId="2" fontId="26" fillId="4" borderId="4" xfId="0" applyNumberFormat="1" applyFont="1" applyFill="1" applyBorder="1" applyAlignment="1">
      <alignment horizontal="left" vertical="top" wrapText="1"/>
    </xf>
    <xf numFmtId="0" fontId="29" fillId="4" borderId="4" xfId="2" applyFont="1" applyFill="1" applyBorder="1" applyAlignment="1">
      <alignment horizontal="left" vertical="top" wrapText="1"/>
    </xf>
    <xf numFmtId="0" fontId="29" fillId="4" borderId="4" xfId="2" applyFont="1" applyFill="1" applyBorder="1" applyAlignment="1">
      <alignment horizontal="center" vertical="top"/>
    </xf>
    <xf numFmtId="0" fontId="26" fillId="4" borderId="4" xfId="2" applyFont="1" applyFill="1" applyBorder="1" applyAlignment="1">
      <alignment vertical="top"/>
    </xf>
    <xf numFmtId="0" fontId="29" fillId="4" borderId="4" xfId="0" applyFont="1" applyFill="1" applyBorder="1" applyAlignment="1">
      <alignment vertical="top"/>
    </xf>
    <xf numFmtId="0" fontId="38" fillId="0" borderId="8" xfId="2" applyFont="1" applyBorder="1" applyAlignment="1">
      <alignment horizontal="center" vertical="top"/>
    </xf>
    <xf numFmtId="0" fontId="38" fillId="0" borderId="4" xfId="2" applyFont="1" applyBorder="1" applyAlignment="1">
      <alignment horizontal="center" vertical="top"/>
    </xf>
    <xf numFmtId="0" fontId="26" fillId="4" borderId="4" xfId="0" applyFont="1" applyFill="1" applyBorder="1" applyAlignment="1">
      <alignment horizontal="left" vertical="center"/>
    </xf>
    <xf numFmtId="0" fontId="26" fillId="4" borderId="9" xfId="2" applyFont="1" applyFill="1" applyBorder="1" applyAlignment="1">
      <alignment vertical="top" wrapText="1"/>
    </xf>
    <xf numFmtId="0" fontId="31" fillId="4" borderId="4" xfId="2" applyFont="1" applyFill="1" applyBorder="1" applyAlignment="1">
      <alignment vertical="top" wrapText="1"/>
    </xf>
    <xf numFmtId="0" fontId="26" fillId="4" borderId="4" xfId="0" applyFont="1" applyFill="1" applyBorder="1" applyAlignment="1">
      <alignment horizontal="left" vertical="top"/>
    </xf>
    <xf numFmtId="0" fontId="26" fillId="4" borderId="0" xfId="0" applyFont="1" applyFill="1" applyAlignment="1">
      <alignment horizontal="center" vertical="top" wrapText="1"/>
    </xf>
    <xf numFmtId="0" fontId="21" fillId="4" borderId="4" xfId="0" applyFont="1" applyFill="1" applyBorder="1" applyAlignment="1">
      <alignment vertical="top"/>
    </xf>
    <xf numFmtId="0" fontId="13" fillId="4" borderId="4" xfId="2" applyFill="1" applyBorder="1" applyAlignment="1">
      <alignment vertical="center"/>
    </xf>
    <xf numFmtId="0" fontId="32" fillId="4" borderId="4" xfId="0" applyFont="1" applyFill="1" applyBorder="1" applyAlignment="1">
      <alignment horizontal="left" vertical="top"/>
    </xf>
    <xf numFmtId="0" fontId="26" fillId="4" borderId="4" xfId="0" applyFont="1" applyFill="1" applyBorder="1" applyAlignment="1">
      <alignment vertical="center"/>
    </xf>
    <xf numFmtId="0" fontId="38" fillId="4"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38" fillId="4" borderId="8" xfId="2" applyFont="1" applyFill="1" applyBorder="1" applyAlignment="1">
      <alignment horizontal="center" vertical="top" wrapText="1"/>
    </xf>
    <xf numFmtId="0" fontId="24" fillId="0" borderId="4" xfId="0" applyFont="1" applyBorder="1" applyAlignment="1">
      <alignment horizontal="center" vertical="top" wrapText="1"/>
    </xf>
    <xf numFmtId="0" fontId="15" fillId="4" borderId="4" xfId="0" applyFont="1" applyFill="1" applyBorder="1"/>
    <xf numFmtId="0" fontId="38" fillId="3" borderId="4" xfId="0" applyFont="1" applyFill="1" applyBorder="1" applyAlignment="1">
      <alignment horizontal="center" vertical="top" wrapText="1"/>
    </xf>
    <xf numFmtId="0" fontId="26" fillId="3" borderId="4" xfId="0" applyFont="1" applyFill="1" applyBorder="1" applyAlignment="1">
      <alignment horizontal="left" vertical="top" wrapText="1"/>
    </xf>
    <xf numFmtId="0" fontId="26" fillId="3" borderId="4" xfId="0" applyFont="1" applyFill="1" applyBorder="1" applyAlignment="1">
      <alignment horizontal="center" vertical="top" wrapText="1"/>
    </xf>
    <xf numFmtId="0" fontId="26" fillId="3" borderId="4" xfId="0" applyFont="1" applyFill="1" applyBorder="1" applyAlignment="1">
      <alignment vertical="top"/>
    </xf>
    <xf numFmtId="0" fontId="0" fillId="3" borderId="4" xfId="0" applyFill="1" applyBorder="1"/>
    <xf numFmtId="0" fontId="0" fillId="3" borderId="0" xfId="0" applyFill="1"/>
    <xf numFmtId="0" fontId="28" fillId="4" borderId="4" xfId="0" applyFont="1" applyFill="1" applyBorder="1" applyAlignment="1">
      <alignment vertical="top" wrapText="1"/>
    </xf>
    <xf numFmtId="0" fontId="15" fillId="4" borderId="4" xfId="0" applyFont="1" applyFill="1" applyBorder="1" applyAlignment="1">
      <alignment vertical="top"/>
    </xf>
    <xf numFmtId="0" fontId="12" fillId="4" borderId="4" xfId="2" applyFont="1" applyFill="1" applyBorder="1" applyAlignment="1">
      <alignment vertical="top" wrapText="1"/>
    </xf>
    <xf numFmtId="0" fontId="33" fillId="4" borderId="4" xfId="0" applyFont="1" applyFill="1" applyBorder="1" applyAlignment="1">
      <alignment vertical="top" wrapText="1"/>
    </xf>
    <xf numFmtId="0" fontId="28" fillId="4" borderId="4" xfId="0" applyFont="1" applyFill="1" applyBorder="1" applyAlignment="1">
      <alignment horizontal="left" vertical="top"/>
    </xf>
    <xf numFmtId="0" fontId="26" fillId="4" borderId="12" xfId="2" applyFont="1" applyFill="1" applyBorder="1" applyAlignment="1">
      <alignment horizontal="left" vertical="top" wrapText="1"/>
    </xf>
    <xf numFmtId="0" fontId="0" fillId="4" borderId="4" xfId="0" applyFill="1" applyBorder="1" applyAlignment="1">
      <alignment vertical="top"/>
    </xf>
    <xf numFmtId="0" fontId="13" fillId="4" borderId="4" xfId="0" applyFont="1" applyFill="1" applyBorder="1" applyAlignment="1">
      <alignment vertical="top"/>
    </xf>
    <xf numFmtId="0" fontId="38" fillId="4" borderId="4" xfId="0" applyFont="1" applyFill="1" applyBorder="1" applyAlignment="1">
      <alignment vertical="top" wrapText="1"/>
    </xf>
    <xf numFmtId="0" fontId="39" fillId="4" borderId="4" xfId="0" applyFont="1" applyFill="1" applyBorder="1" applyAlignment="1">
      <alignment vertical="top" wrapText="1"/>
    </xf>
    <xf numFmtId="0" fontId="38" fillId="4" borderId="4" xfId="0" applyFont="1" applyFill="1" applyBorder="1" applyAlignment="1">
      <alignment vertical="top"/>
    </xf>
    <xf numFmtId="0" fontId="24" fillId="4" borderId="0" xfId="0" applyFont="1" applyFill="1" applyAlignment="1">
      <alignment vertical="top" wrapText="1"/>
    </xf>
    <xf numFmtId="0" fontId="38" fillId="4" borderId="4"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4" xfId="6" applyFont="1" applyFill="1" applyBorder="1" applyAlignment="1">
      <alignment vertical="center" wrapText="1"/>
    </xf>
    <xf numFmtId="0" fontId="29" fillId="4" borderId="4" xfId="0" applyFont="1" applyFill="1" applyBorder="1" applyAlignment="1">
      <alignment horizontal="center" vertical="center" wrapText="1"/>
    </xf>
    <xf numFmtId="0" fontId="36" fillId="4" borderId="4" xfId="2" applyFont="1" applyFill="1" applyBorder="1" applyAlignment="1">
      <alignment horizontal="left" vertical="top" wrapText="1"/>
    </xf>
    <xf numFmtId="0" fontId="35" fillId="4" borderId="4" xfId="0" applyFont="1" applyFill="1" applyBorder="1" applyAlignment="1">
      <alignment vertical="top"/>
    </xf>
    <xf numFmtId="0" fontId="38" fillId="4" borderId="6" xfId="2" applyFont="1" applyFill="1" applyBorder="1" applyAlignment="1">
      <alignment horizontal="center" vertical="center"/>
    </xf>
    <xf numFmtId="0" fontId="26" fillId="4" borderId="6" xfId="2" applyFont="1" applyFill="1" applyBorder="1" applyAlignment="1">
      <alignment vertical="center" wrapText="1"/>
    </xf>
    <xf numFmtId="0" fontId="38" fillId="4" borderId="4" xfId="2" applyFont="1" applyFill="1" applyBorder="1" applyAlignment="1">
      <alignment horizontal="center" vertical="center"/>
    </xf>
    <xf numFmtId="0" fontId="26" fillId="4" borderId="4" xfId="2" applyFont="1" applyFill="1" applyBorder="1" applyAlignment="1">
      <alignment vertical="center" wrapText="1"/>
    </xf>
    <xf numFmtId="0" fontId="25" fillId="4" borderId="4" xfId="0" applyFont="1" applyFill="1" applyBorder="1" applyAlignment="1">
      <alignment horizontal="left" vertical="top" wrapText="1"/>
    </xf>
    <xf numFmtId="0" fontId="26" fillId="4" borderId="4" xfId="6" applyFont="1" applyFill="1" applyBorder="1" applyAlignment="1">
      <alignment horizontal="center" vertical="top" wrapText="1"/>
    </xf>
    <xf numFmtId="0" fontId="29" fillId="4" borderId="8" xfId="0" applyFont="1" applyFill="1" applyBorder="1" applyAlignment="1">
      <alignment vertical="top" wrapText="1"/>
    </xf>
    <xf numFmtId="0" fontId="35" fillId="4" borderId="4" xfId="0" applyFont="1" applyFill="1" applyBorder="1" applyAlignment="1">
      <alignment vertical="top" wrapText="1"/>
    </xf>
    <xf numFmtId="0" fontId="26" fillId="4" borderId="3" xfId="2" applyFont="1" applyFill="1" applyBorder="1" applyAlignment="1">
      <alignment vertical="top" wrapText="1"/>
    </xf>
    <xf numFmtId="0" fontId="18" fillId="4" borderId="4" xfId="0" applyFont="1" applyFill="1" applyBorder="1" applyAlignment="1">
      <alignment vertical="top" wrapText="1"/>
    </xf>
    <xf numFmtId="0" fontId="26" fillId="4" borderId="9" xfId="6" applyFont="1" applyFill="1" applyBorder="1" applyAlignment="1">
      <alignment vertical="top" wrapText="1"/>
    </xf>
    <xf numFmtId="0" fontId="29" fillId="4" borderId="9" xfId="7" applyFont="1" applyFill="1" applyBorder="1" applyAlignment="1">
      <alignment vertical="top"/>
    </xf>
    <xf numFmtId="0" fontId="29" fillId="4" borderId="4" xfId="7" applyFont="1" applyFill="1" applyBorder="1" applyAlignment="1">
      <alignment vertical="top"/>
    </xf>
    <xf numFmtId="0" fontId="29" fillId="4" borderId="9" xfId="7" applyFont="1" applyFill="1" applyBorder="1" applyAlignment="1">
      <alignment vertical="top" wrapText="1"/>
    </xf>
    <xf numFmtId="0" fontId="29" fillId="4" borderId="4" xfId="7" applyFont="1" applyFill="1" applyBorder="1" applyAlignment="1">
      <alignment vertical="top" wrapText="1"/>
    </xf>
    <xf numFmtId="164" fontId="0" fillId="4" borderId="0" xfId="8" applyFont="1" applyFill="1"/>
    <xf numFmtId="0" fontId="26" fillId="4" borderId="9" xfId="6" applyFont="1" applyFill="1" applyBorder="1" applyAlignment="1">
      <alignment vertical="top"/>
    </xf>
    <xf numFmtId="0" fontId="26" fillId="4" borderId="4" xfId="6" applyFont="1" applyFill="1" applyBorder="1" applyAlignment="1">
      <alignment vertical="top"/>
    </xf>
    <xf numFmtId="0" fontId="38" fillId="4" borderId="4" xfId="6" applyFont="1" applyFill="1" applyBorder="1" applyAlignment="1">
      <alignment horizontal="center" vertical="top"/>
    </xf>
    <xf numFmtId="0" fontId="29" fillId="4" borderId="4" xfId="6" applyFont="1" applyFill="1" applyBorder="1" applyAlignment="1">
      <alignment vertical="top" wrapText="1"/>
    </xf>
    <xf numFmtId="0" fontId="29" fillId="4" borderId="6" xfId="6" applyFont="1" applyFill="1" applyBorder="1" applyAlignment="1">
      <alignment vertical="top" wrapText="1"/>
    </xf>
    <xf numFmtId="0" fontId="38" fillId="4" borderId="4" xfId="6" applyFont="1" applyFill="1" applyBorder="1" applyAlignment="1">
      <alignment horizontal="center" vertical="top" wrapText="1"/>
    </xf>
    <xf numFmtId="0" fontId="29" fillId="4" borderId="4" xfId="6" applyFont="1" applyFill="1" applyBorder="1" applyAlignment="1">
      <alignment horizontal="center" vertical="top"/>
    </xf>
    <xf numFmtId="0" fontId="26" fillId="4" borderId="8" xfId="6" applyFont="1" applyFill="1" applyBorder="1" applyAlignment="1">
      <alignment vertical="top" wrapText="1"/>
    </xf>
    <xf numFmtId="0" fontId="29" fillId="4" borderId="8" xfId="6" applyFont="1" applyFill="1" applyBorder="1" applyAlignment="1">
      <alignment vertical="top" wrapText="1"/>
    </xf>
    <xf numFmtId="0" fontId="38" fillId="4" borderId="4" xfId="21" applyFont="1" applyFill="1" applyBorder="1" applyAlignment="1">
      <alignment horizontal="center" vertical="top" wrapText="1"/>
    </xf>
    <xf numFmtId="0" fontId="26" fillId="4" borderId="4" xfId="21" applyFont="1" applyFill="1" applyBorder="1" applyAlignment="1">
      <alignment vertical="top" wrapText="1"/>
    </xf>
    <xf numFmtId="0" fontId="26" fillId="4" borderId="4" xfId="21" applyFont="1" applyFill="1" applyBorder="1" applyAlignment="1">
      <alignment horizontal="center" vertical="top" wrapText="1"/>
    </xf>
    <xf numFmtId="2" fontId="26" fillId="4" borderId="4" xfId="21" applyNumberFormat="1" applyFont="1" applyFill="1" applyBorder="1" applyAlignment="1">
      <alignment horizontal="center" vertical="top"/>
    </xf>
    <xf numFmtId="2" fontId="26" fillId="4" borderId="4" xfId="21" applyNumberFormat="1" applyFont="1" applyFill="1" applyBorder="1" applyAlignment="1">
      <alignment vertical="top" wrapText="1"/>
    </xf>
    <xf numFmtId="0" fontId="26" fillId="4" borderId="4" xfId="21" applyFont="1" applyFill="1" applyBorder="1" applyAlignment="1">
      <alignment horizontal="left" vertical="top" wrapText="1"/>
    </xf>
    <xf numFmtId="2" fontId="26" fillId="4" borderId="4" xfId="21" applyNumberFormat="1" applyFont="1" applyFill="1" applyBorder="1" applyAlignment="1">
      <alignment horizontal="left" vertical="top" wrapText="1"/>
    </xf>
    <xf numFmtId="0" fontId="26" fillId="4" borderId="9" xfId="21" applyFont="1" applyFill="1" applyBorder="1" applyAlignment="1">
      <alignment vertical="top" wrapText="1"/>
    </xf>
    <xf numFmtId="0" fontId="10" fillId="0" borderId="0" xfId="1" applyFont="1" applyAlignment="1">
      <alignment vertical="center" wrapText="1"/>
    </xf>
    <xf numFmtId="0" fontId="14" fillId="0" borderId="0" xfId="1" applyFont="1"/>
    <xf numFmtId="0" fontId="14" fillId="0" borderId="0" xfId="1" applyFont="1" applyAlignment="1">
      <alignment horizont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49" fontId="16" fillId="0" borderId="10" xfId="1" applyNumberFormat="1" applyFont="1" applyBorder="1" applyAlignment="1">
      <alignment vertical="center" wrapText="1"/>
    </xf>
    <xf numFmtId="2" fontId="15" fillId="0" borderId="0" xfId="1" applyNumberFormat="1" applyFont="1" applyAlignment="1">
      <alignment horizontal="center" vertical="center" wrapText="1"/>
    </xf>
    <xf numFmtId="49" fontId="16" fillId="0" borderId="0" xfId="1" applyNumberFormat="1" applyFont="1" applyAlignment="1">
      <alignment vertical="center" wrapText="1"/>
    </xf>
    <xf numFmtId="49" fontId="16" fillId="0" borderId="4" xfId="1" applyNumberFormat="1" applyFont="1" applyBorder="1" applyAlignment="1">
      <alignment vertical="center" wrapText="1"/>
    </xf>
    <xf numFmtId="0" fontId="16" fillId="0" borderId="4" xfId="1" applyFont="1" applyBorder="1" applyAlignment="1">
      <alignment vertical="center" wrapText="1"/>
    </xf>
    <xf numFmtId="2" fontId="16" fillId="0" borderId="0" xfId="1" applyNumberFormat="1" applyFont="1" applyAlignment="1">
      <alignment horizontal="center" vertical="center" wrapText="1"/>
    </xf>
    <xf numFmtId="49" fontId="14" fillId="0" borderId="4" xfId="1" applyNumberFormat="1" applyFont="1" applyBorder="1" applyAlignment="1">
      <alignment vertical="center" wrapText="1"/>
    </xf>
    <xf numFmtId="0" fontId="16" fillId="0" borderId="10" xfId="1" applyFont="1" applyBorder="1" applyAlignment="1">
      <alignment vertical="center"/>
    </xf>
    <xf numFmtId="0" fontId="16" fillId="0" borderId="10" xfId="1" applyFont="1" applyBorder="1" applyAlignment="1">
      <alignment vertical="center" wrapText="1"/>
    </xf>
    <xf numFmtId="2" fontId="16" fillId="0" borderId="0" xfId="1" applyNumberFormat="1" applyFont="1" applyAlignment="1">
      <alignment vertical="top"/>
    </xf>
    <xf numFmtId="2" fontId="15" fillId="0" borderId="10" xfId="1" applyNumberFormat="1" applyFont="1" applyBorder="1" applyAlignment="1">
      <alignment vertical="center"/>
    </xf>
    <xf numFmtId="2" fontId="15" fillId="0" borderId="4" xfId="1" applyNumberFormat="1" applyFont="1" applyBorder="1" applyAlignment="1">
      <alignment horizontal="center" vertical="center"/>
    </xf>
    <xf numFmtId="0" fontId="15"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0" fontId="18" fillId="0" borderId="4" xfId="1" applyFont="1" applyBorder="1" applyAlignment="1">
      <alignment horizontal="center" vertical="center"/>
    </xf>
    <xf numFmtId="0" fontId="15" fillId="0" borderId="4" xfId="1" applyFont="1" applyBorder="1" applyAlignment="1">
      <alignment vertical="center"/>
    </xf>
    <xf numFmtId="0" fontId="15" fillId="0" borderId="4" xfId="1" applyFont="1" applyBorder="1" applyAlignment="1">
      <alignment horizontal="center" vertical="center"/>
    </xf>
    <xf numFmtId="0" fontId="18" fillId="0" borderId="4" xfId="1" applyFont="1" applyBorder="1" applyAlignment="1">
      <alignment vertical="center"/>
    </xf>
    <xf numFmtId="2" fontId="18" fillId="0" borderId="4" xfId="1" applyNumberFormat="1" applyFont="1" applyBorder="1" applyAlignment="1">
      <alignment horizontal="center" vertical="center"/>
    </xf>
    <xf numFmtId="0" fontId="15" fillId="0" borderId="3" xfId="1" applyFont="1" applyBorder="1" applyAlignment="1">
      <alignment horizontal="center" vertical="center"/>
    </xf>
    <xf numFmtId="49" fontId="16" fillId="0" borderId="4" xfId="1" applyNumberFormat="1" applyFont="1" applyBorder="1" applyAlignment="1">
      <alignment vertical="center"/>
    </xf>
    <xf numFmtId="165" fontId="15" fillId="0" borderId="4" xfId="1" applyNumberFormat="1" applyFont="1" applyBorder="1" applyAlignment="1">
      <alignment horizontal="center" vertical="center"/>
    </xf>
    <xf numFmtId="0" fontId="15" fillId="0" borderId="8" xfId="1" applyFont="1" applyBorder="1" applyAlignment="1">
      <alignment horizontal="left" vertical="center"/>
    </xf>
    <xf numFmtId="0" fontId="15" fillId="0" borderId="4" xfId="1" applyFont="1" applyBorder="1" applyAlignment="1">
      <alignment horizontal="left" vertical="center"/>
    </xf>
    <xf numFmtId="0" fontId="15" fillId="0" borderId="0" xfId="1" applyFont="1" applyAlignment="1">
      <alignment horizontal="center" vertical="center" wrapText="1"/>
    </xf>
    <xf numFmtId="0" fontId="15" fillId="0" borderId="0" xfId="1" applyFont="1" applyAlignment="1">
      <alignment vertical="center" wrapText="1"/>
    </xf>
    <xf numFmtId="0" fontId="10" fillId="0" borderId="0" xfId="1" applyFont="1" applyAlignment="1">
      <alignment horizontal="center" vertical="center" wrapText="1"/>
    </xf>
    <xf numFmtId="0" fontId="13" fillId="0" borderId="0" xfId="1" applyAlignment="1">
      <alignment horizontal="center" wrapText="1"/>
    </xf>
    <xf numFmtId="0" fontId="21" fillId="0" borderId="0" xfId="1" applyFont="1" applyAlignment="1">
      <alignment horizontal="center" vertical="center" wrapText="1"/>
    </xf>
    <xf numFmtId="0" fontId="21" fillId="0" borderId="0" xfId="1" applyFont="1" applyAlignment="1">
      <alignment horizontal="center" wrapText="1"/>
    </xf>
    <xf numFmtId="0" fontId="18" fillId="0" borderId="0" xfId="1" applyFont="1" applyAlignment="1">
      <alignment vertical="center" wrapText="1"/>
    </xf>
    <xf numFmtId="0" fontId="11" fillId="0" borderId="0" xfId="1" applyFont="1" applyAlignment="1">
      <alignment horizontal="center" vertical="center" wrapText="1"/>
    </xf>
    <xf numFmtId="0" fontId="18" fillId="0" borderId="0" xfId="1" applyFont="1" applyAlignment="1">
      <alignment horizontal="center" vertical="center" wrapText="1"/>
    </xf>
    <xf numFmtId="0" fontId="18" fillId="0" borderId="4" xfId="1" applyFont="1" applyBorder="1" applyAlignment="1">
      <alignment horizontal="center" vertical="center" wrapText="1"/>
    </xf>
    <xf numFmtId="0" fontId="18" fillId="0" borderId="9" xfId="1" applyFont="1" applyBorder="1" applyAlignment="1">
      <alignment horizontal="center" vertical="center" wrapText="1"/>
    </xf>
    <xf numFmtId="2" fontId="15" fillId="0" borderId="0" xfId="1" applyNumberFormat="1" applyFont="1" applyAlignment="1">
      <alignment vertical="center"/>
    </xf>
    <xf numFmtId="0" fontId="15" fillId="0" borderId="4" xfId="1" applyFont="1" applyBorder="1" applyAlignment="1">
      <alignment horizontal="center" vertical="top" wrapText="1"/>
    </xf>
    <xf numFmtId="2" fontId="15" fillId="0" borderId="4" xfId="1" applyNumberFormat="1" applyFont="1" applyBorder="1" applyAlignment="1">
      <alignment horizontal="center" vertical="center" wrapText="1"/>
    </xf>
    <xf numFmtId="0" fontId="18" fillId="0" borderId="4" xfId="1" applyFont="1" applyBorder="1" applyAlignment="1">
      <alignment vertical="center" wrapText="1"/>
    </xf>
    <xf numFmtId="2" fontId="18" fillId="0" borderId="4" xfId="1" applyNumberFormat="1" applyFont="1" applyBorder="1" applyAlignment="1">
      <alignment horizontal="center" vertical="center" wrapText="1"/>
    </xf>
    <xf numFmtId="49" fontId="15" fillId="0" borderId="0" xfId="1" applyNumberFormat="1" applyFont="1" applyAlignment="1">
      <alignment vertical="center" wrapText="1"/>
    </xf>
    <xf numFmtId="0" fontId="15" fillId="0" borderId="0" xfId="1" applyFont="1"/>
    <xf numFmtId="0" fontId="18" fillId="0" borderId="3" xfId="1" applyFont="1" applyBorder="1" applyAlignment="1">
      <alignment horizontal="center" vertical="center" wrapText="1"/>
    </xf>
    <xf numFmtId="0" fontId="15" fillId="0" borderId="3" xfId="1" applyFont="1" applyBorder="1" applyAlignment="1">
      <alignment horizontal="center" vertical="center" wrapText="1"/>
    </xf>
    <xf numFmtId="49" fontId="15" fillId="0" borderId="4" xfId="1" applyNumberFormat="1" applyFont="1" applyBorder="1" applyAlignment="1">
      <alignment vertical="center" wrapText="1"/>
    </xf>
    <xf numFmtId="49" fontId="15" fillId="0" borderId="4" xfId="1" applyNumberFormat="1" applyFont="1" applyBorder="1" applyAlignment="1">
      <alignment horizontal="center" vertical="center" wrapText="1"/>
    </xf>
    <xf numFmtId="165" fontId="15" fillId="0" borderId="4" xfId="1" applyNumberFormat="1" applyFont="1" applyBorder="1" applyAlignment="1">
      <alignment horizontal="center"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11" xfId="1" applyFont="1" applyBorder="1" applyAlignment="1">
      <alignment horizontal="left" vertical="center" wrapText="1"/>
    </xf>
    <xf numFmtId="49" fontId="15" fillId="0" borderId="4" xfId="1" applyNumberFormat="1" applyFont="1" applyBorder="1" applyAlignment="1">
      <alignment vertical="top" wrapText="1"/>
    </xf>
    <xf numFmtId="0" fontId="15" fillId="0" borderId="4" xfId="1" applyFont="1" applyBorder="1" applyAlignment="1">
      <alignment horizontal="left" vertical="center" wrapText="1"/>
    </xf>
    <xf numFmtId="49" fontId="18" fillId="0" borderId="4" xfId="1" applyNumberFormat="1" applyFont="1" applyBorder="1" applyAlignment="1">
      <alignment vertical="center" wrapText="1"/>
    </xf>
    <xf numFmtId="0" fontId="18" fillId="0" borderId="0" xfId="1" applyFont="1" applyAlignment="1">
      <alignment horizontal="center" vertical="top" wrapText="1"/>
    </xf>
    <xf numFmtId="49" fontId="14" fillId="0" borderId="0" xfId="1" applyNumberFormat="1" applyFont="1" applyAlignment="1">
      <alignment horizontal="left" vertical="center" wrapText="1"/>
    </xf>
    <xf numFmtId="2" fontId="18" fillId="0" borderId="0" xfId="1" applyNumberFormat="1" applyFont="1" applyAlignment="1">
      <alignment horizontal="center" vertical="center" wrapText="1"/>
    </xf>
    <xf numFmtId="0" fontId="18" fillId="0" borderId="8" xfId="1" applyFont="1" applyBorder="1" applyAlignment="1">
      <alignment horizontal="center" vertical="center" wrapText="1"/>
    </xf>
    <xf numFmtId="0" fontId="18" fillId="0" borderId="6" xfId="1" applyFont="1" applyBorder="1" applyAlignment="1">
      <alignment horizontal="center" vertical="center" wrapText="1"/>
    </xf>
    <xf numFmtId="0" fontId="15" fillId="0" borderId="8" xfId="19" applyFont="1" applyBorder="1" applyAlignment="1">
      <alignment horizontal="left" vertical="center" wrapText="1"/>
    </xf>
    <xf numFmtId="2" fontId="15" fillId="0" borderId="6" xfId="1" applyNumberFormat="1" applyFont="1" applyBorder="1" applyAlignment="1">
      <alignment horizontal="center" vertical="center" wrapText="1"/>
    </xf>
    <xf numFmtId="49" fontId="15" fillId="0" borderId="10" xfId="1" applyNumberFormat="1" applyFont="1" applyBorder="1" applyAlignment="1">
      <alignment vertical="center" wrapText="1"/>
    </xf>
    <xf numFmtId="0" fontId="15" fillId="0" borderId="8" xfId="1" applyFont="1" applyBorder="1" applyAlignment="1">
      <alignment vertical="center" wrapText="1"/>
    </xf>
    <xf numFmtId="49" fontId="18" fillId="0" borderId="4" xfId="1" applyNumberFormat="1" applyFont="1" applyBorder="1" applyAlignment="1">
      <alignment vertical="top" wrapText="1"/>
    </xf>
    <xf numFmtId="0" fontId="18" fillId="0" borderId="4" xfId="1" applyFont="1" applyBorder="1" applyAlignment="1">
      <alignment horizontal="center" vertical="top" wrapText="1"/>
    </xf>
    <xf numFmtId="2" fontId="18" fillId="0" borderId="4" xfId="1" applyNumberFormat="1" applyFont="1" applyBorder="1" applyAlignment="1">
      <alignment horizontal="center" wrapText="1"/>
    </xf>
    <xf numFmtId="0" fontId="13" fillId="0" borderId="4" xfId="1" applyBorder="1" applyAlignment="1">
      <alignment horizontal="center" wrapText="1"/>
    </xf>
    <xf numFmtId="1" fontId="15" fillId="0" borderId="4" xfId="1" applyNumberFormat="1" applyFont="1" applyBorder="1" applyAlignment="1">
      <alignment horizontal="center" vertical="center" wrapText="1"/>
    </xf>
    <xf numFmtId="0" fontId="15" fillId="0" borderId="4" xfId="1" applyFont="1" applyBorder="1" applyAlignment="1">
      <alignment horizontal="center" wrapText="1"/>
    </xf>
    <xf numFmtId="0" fontId="13" fillId="0" borderId="4" xfId="1" applyBorder="1" applyAlignment="1">
      <alignment wrapText="1"/>
    </xf>
    <xf numFmtId="0" fontId="13" fillId="0" borderId="4" xfId="1" applyBorder="1"/>
    <xf numFmtId="49" fontId="14" fillId="0" borderId="0" xfId="1" applyNumberFormat="1" applyFont="1" applyAlignment="1">
      <alignment vertical="center" wrapText="1"/>
    </xf>
    <xf numFmtId="0" fontId="13" fillId="0" borderId="0" xfId="1" applyAlignment="1">
      <alignment wrapText="1"/>
    </xf>
    <xf numFmtId="0" fontId="15" fillId="0" borderId="4" xfId="19" applyFont="1" applyBorder="1" applyAlignment="1">
      <alignment horizontal="center" vertical="center" wrapText="1"/>
    </xf>
    <xf numFmtId="0" fontId="18" fillId="0" borderId="8" xfId="1" applyFont="1" applyBorder="1" applyAlignment="1">
      <alignment vertical="center" wrapText="1"/>
    </xf>
    <xf numFmtId="49" fontId="15" fillId="0" borderId="8" xfId="1" applyNumberFormat="1" applyFont="1" applyBorder="1" applyAlignment="1">
      <alignment horizontal="center" vertical="center" wrapText="1"/>
    </xf>
    <xf numFmtId="4" fontId="15" fillId="0" borderId="4" xfId="1" applyNumberFormat="1" applyFont="1" applyBorder="1" applyAlignment="1">
      <alignment horizontal="center" vertical="center" wrapText="1"/>
    </xf>
    <xf numFmtId="0" fontId="49" fillId="0" borderId="0" xfId="3" applyFont="1" applyAlignment="1">
      <alignment horizontal="center"/>
    </xf>
    <xf numFmtId="0" fontId="10" fillId="0" borderId="0" xfId="3" applyFont="1" applyAlignment="1">
      <alignment horizontal="center"/>
    </xf>
    <xf numFmtId="0" fontId="15" fillId="0" borderId="4" xfId="3" applyFont="1" applyBorder="1" applyAlignment="1">
      <alignment horizontal="center" vertical="center"/>
    </xf>
    <xf numFmtId="0" fontId="15" fillId="0" borderId="3" xfId="1" applyFont="1" applyBorder="1" applyAlignment="1">
      <alignment vertical="center" wrapText="1"/>
    </xf>
    <xf numFmtId="0" fontId="15" fillId="0" borderId="6" xfId="1" applyFont="1" applyBorder="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5" fillId="0" borderId="3" xfId="3" applyFont="1" applyBorder="1" applyAlignment="1">
      <alignment horizontal="center" vertical="center"/>
    </xf>
    <xf numFmtId="0" fontId="15" fillId="0" borderId="9" xfId="1" applyFont="1" applyBorder="1" applyAlignment="1">
      <alignment vertical="center" wrapText="1"/>
    </xf>
    <xf numFmtId="0" fontId="15" fillId="0" borderId="8" xfId="1" applyFont="1" applyBorder="1" applyAlignment="1">
      <alignment vertical="top" wrapText="1"/>
    </xf>
    <xf numFmtId="0" fontId="13" fillId="0" borderId="4" xfId="1" applyBorder="1" applyAlignment="1">
      <alignment vertical="center"/>
    </xf>
    <xf numFmtId="0" fontId="15" fillId="0" borderId="4" xfId="3" applyFont="1" applyBorder="1" applyAlignment="1">
      <alignment horizontal="center" vertical="top"/>
    </xf>
    <xf numFmtId="0" fontId="18" fillId="0" borderId="4" xfId="3" applyFont="1" applyBorder="1" applyAlignment="1">
      <alignment horizontal="center" vertical="top"/>
    </xf>
    <xf numFmtId="49" fontId="18" fillId="0" borderId="0" xfId="1" applyNumberFormat="1" applyFont="1" applyAlignment="1">
      <alignment horizontal="left" vertical="center"/>
    </xf>
    <xf numFmtId="0" fontId="18" fillId="0" borderId="3" xfId="1" applyFont="1" applyBorder="1" applyAlignment="1">
      <alignment vertical="center"/>
    </xf>
    <xf numFmtId="2" fontId="18" fillId="0" borderId="7" xfId="1" applyNumberFormat="1" applyFont="1" applyBorder="1" applyAlignment="1">
      <alignment horizontal="center" vertical="center"/>
    </xf>
    <xf numFmtId="0" fontId="15" fillId="3" borderId="4" xfId="1" applyFont="1" applyFill="1" applyBorder="1" applyAlignment="1">
      <alignment horizontal="center" vertical="top" wrapText="1"/>
    </xf>
    <xf numFmtId="0" fontId="15" fillId="3" borderId="8" xfId="1" applyFont="1" applyFill="1" applyBorder="1" applyAlignment="1">
      <alignment horizontal="left" vertical="center" wrapText="1"/>
    </xf>
    <xf numFmtId="0" fontId="15" fillId="3" borderId="4" xfId="1" applyFont="1" applyFill="1" applyBorder="1" applyAlignment="1">
      <alignment horizontal="left" vertical="center" wrapText="1"/>
    </xf>
    <xf numFmtId="0" fontId="15" fillId="3" borderId="8" xfId="1" applyFont="1" applyFill="1" applyBorder="1" applyAlignment="1">
      <alignment horizontal="center" vertical="center" wrapText="1"/>
    </xf>
    <xf numFmtId="2" fontId="15" fillId="3" borderId="4" xfId="1" applyNumberFormat="1" applyFont="1" applyFill="1" applyBorder="1" applyAlignment="1">
      <alignment horizontal="center" vertical="center" wrapText="1"/>
    </xf>
    <xf numFmtId="0" fontId="13" fillId="3" borderId="0" xfId="1" applyFill="1"/>
    <xf numFmtId="0" fontId="15" fillId="0" borderId="8" xfId="1" applyFont="1" applyBorder="1" applyAlignment="1">
      <alignment horizontal="center" vertical="center" wrapText="1"/>
    </xf>
    <xf numFmtId="49" fontId="18" fillId="0" borderId="0" xfId="1" applyNumberFormat="1" applyFont="1" applyAlignment="1">
      <alignment vertical="center" wrapText="1"/>
    </xf>
    <xf numFmtId="0" fontId="16" fillId="0" borderId="0" xfId="1" applyFont="1" applyAlignment="1">
      <alignment horizontal="left" vertical="center" wrapText="1"/>
    </xf>
    <xf numFmtId="0" fontId="16" fillId="0" borderId="0" xfId="1" applyFont="1" applyAlignment="1">
      <alignment horizontal="center"/>
    </xf>
    <xf numFmtId="2" fontId="16" fillId="0" borderId="0" xfId="1" applyNumberFormat="1" applyFont="1" applyFill="1" applyAlignment="1">
      <alignment horizontal="center" vertical="center" wrapText="1"/>
    </xf>
    <xf numFmtId="49" fontId="14" fillId="0" borderId="0" xfId="1" applyNumberFormat="1" applyFont="1" applyFill="1" applyAlignment="1">
      <alignment vertical="center" wrapText="1"/>
    </xf>
    <xf numFmtId="0" fontId="12" fillId="0" borderId="0" xfId="1" applyFont="1" applyFill="1" applyAlignment="1">
      <alignment vertical="top"/>
    </xf>
    <xf numFmtId="0" fontId="15" fillId="0" borderId="4" xfId="1" applyFont="1" applyFill="1" applyBorder="1" applyAlignment="1">
      <alignment horizontal="center" vertical="center" wrapText="1"/>
    </xf>
    <xf numFmtId="0" fontId="15" fillId="0" borderId="4" xfId="1" applyFont="1" applyFill="1" applyBorder="1" applyAlignment="1">
      <alignment vertical="center" wrapText="1"/>
    </xf>
    <xf numFmtId="2" fontId="15" fillId="0" borderId="4" xfId="1" applyNumberFormat="1" applyFont="1" applyFill="1" applyBorder="1" applyAlignment="1">
      <alignment horizontal="center" vertical="center" wrapText="1"/>
    </xf>
    <xf numFmtId="0" fontId="15" fillId="0" borderId="0" xfId="1" applyFont="1" applyFill="1" applyAlignment="1">
      <alignment vertical="center" wrapText="1"/>
    </xf>
    <xf numFmtId="0" fontId="13" fillId="0" borderId="0" xfId="1" applyFill="1"/>
    <xf numFmtId="49" fontId="18" fillId="0" borderId="0" xfId="1" applyNumberFormat="1" applyFont="1" applyFill="1" applyAlignment="1">
      <alignment vertical="center" wrapText="1"/>
    </xf>
    <xf numFmtId="0" fontId="15" fillId="0" borderId="0" xfId="1" applyFont="1" applyFill="1" applyAlignment="1">
      <alignment horizontal="left" vertical="center" wrapText="1"/>
    </xf>
    <xf numFmtId="0" fontId="16" fillId="0" borderId="0" xfId="1" applyFont="1" applyAlignment="1">
      <alignment horizontal="left" vertical="top" wrapText="1"/>
    </xf>
    <xf numFmtId="0" fontId="0" fillId="0" borderId="0" xfId="0" applyAlignment="1"/>
    <xf numFmtId="0" fontId="0" fillId="0" borderId="0" xfId="0" applyFill="1" applyAlignment="1">
      <alignment vertical="top"/>
    </xf>
    <xf numFmtId="0" fontId="10" fillId="0" borderId="0" xfId="0" applyFont="1" applyFill="1" applyAlignment="1">
      <alignment vertical="top"/>
    </xf>
    <xf numFmtId="0" fontId="50" fillId="2" borderId="9"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4" xfId="0" applyFont="1" applyFill="1" applyBorder="1" applyAlignment="1">
      <alignment horizontal="center" vertical="center"/>
    </xf>
    <xf numFmtId="0" fontId="14" fillId="3" borderId="11" xfId="0" applyFont="1" applyFill="1" applyBorder="1" applyAlignment="1">
      <alignment vertical="top"/>
    </xf>
    <xf numFmtId="0" fontId="40" fillId="3" borderId="4" xfId="0" applyFont="1" applyFill="1" applyBorder="1" applyAlignment="1">
      <alignment vertical="top"/>
    </xf>
    <xf numFmtId="0" fontId="40" fillId="3" borderId="4" xfId="0" applyFont="1" applyFill="1" applyBorder="1" applyAlignment="1">
      <alignment horizontal="center" vertical="top"/>
    </xf>
    <xf numFmtId="2" fontId="10" fillId="3" borderId="4" xfId="0" applyNumberFormat="1" applyFont="1" applyFill="1" applyBorder="1" applyAlignment="1">
      <alignment horizontal="center" vertical="top"/>
    </xf>
    <xf numFmtId="0" fontId="40" fillId="3" borderId="9" xfId="0" applyFont="1" applyFill="1" applyBorder="1" applyAlignment="1">
      <alignment vertical="top"/>
    </xf>
    <xf numFmtId="1" fontId="40" fillId="3" borderId="11" xfId="0" applyNumberFormat="1" applyFont="1" applyFill="1" applyBorder="1" applyAlignment="1">
      <alignment vertical="top"/>
    </xf>
    <xf numFmtId="0" fontId="40" fillId="3" borderId="11" xfId="0" applyFont="1" applyFill="1" applyBorder="1" applyAlignment="1">
      <alignment vertical="top"/>
    </xf>
    <xf numFmtId="1" fontId="10" fillId="3" borderId="11" xfId="0" applyNumberFormat="1" applyFont="1" applyFill="1" applyBorder="1" applyAlignment="1">
      <alignment vertical="top"/>
    </xf>
    <xf numFmtId="0" fontId="16" fillId="3" borderId="11" xfId="0" applyFont="1" applyFill="1" applyBorder="1" applyAlignment="1">
      <alignment vertical="top"/>
    </xf>
    <xf numFmtId="0" fontId="10" fillId="3" borderId="11" xfId="0" applyFont="1" applyFill="1" applyBorder="1" applyAlignment="1">
      <alignment vertical="top"/>
    </xf>
    <xf numFmtId="0" fontId="10" fillId="3" borderId="4" xfId="0" applyFont="1" applyFill="1" applyBorder="1" applyAlignment="1">
      <alignment vertical="top"/>
    </xf>
    <xf numFmtId="0" fontId="0" fillId="0" borderId="0" xfId="0" applyFill="1" applyBorder="1" applyAlignment="1">
      <alignment vertical="top"/>
    </xf>
    <xf numFmtId="0" fontId="18" fillId="0" borderId="0" xfId="0" applyFont="1" applyFill="1" applyBorder="1" applyAlignment="1">
      <alignment vertical="top"/>
    </xf>
    <xf numFmtId="2" fontId="0" fillId="0" borderId="0" xfId="0" applyNumberFormat="1" applyAlignment="1"/>
    <xf numFmtId="0" fontId="50" fillId="0" borderId="4" xfId="0" applyFont="1" applyFill="1" applyBorder="1" applyAlignment="1">
      <alignment horizontal="center" vertical="top"/>
    </xf>
    <xf numFmtId="0" fontId="10" fillId="3" borderId="4" xfId="0" applyFont="1" applyFill="1" applyBorder="1" applyAlignment="1">
      <alignment horizontal="center" vertical="top"/>
    </xf>
    <xf numFmtId="0" fontId="12" fillId="4" borderId="4" xfId="0" applyFont="1" applyFill="1" applyBorder="1" applyAlignment="1">
      <alignment vertical="top" wrapText="1"/>
    </xf>
    <xf numFmtId="0" fontId="15" fillId="0" borderId="4" xfId="1" applyFont="1" applyBorder="1" applyAlignment="1">
      <alignment vertical="center"/>
    </xf>
    <xf numFmtId="0" fontId="12" fillId="4" borderId="4" xfId="0" applyFont="1" applyFill="1" applyBorder="1" applyAlignment="1">
      <alignment vertical="center"/>
    </xf>
    <xf numFmtId="0" fontId="12" fillId="4" borderId="4" xfId="0" applyFont="1" applyFill="1" applyBorder="1" applyAlignment="1">
      <alignment vertical="top"/>
    </xf>
    <xf numFmtId="0" fontId="15" fillId="0" borderId="4" xfId="1" applyFont="1" applyBorder="1" applyAlignment="1">
      <alignment vertical="top" wrapText="1"/>
    </xf>
    <xf numFmtId="0" fontId="15" fillId="0" borderId="4" xfId="1" applyNumberFormat="1" applyFont="1" applyBorder="1" applyAlignment="1">
      <alignment horizontal="center" vertical="center"/>
    </xf>
    <xf numFmtId="49" fontId="15" fillId="3" borderId="4" xfId="1" applyNumberFormat="1" applyFont="1" applyFill="1" applyBorder="1" applyAlignment="1">
      <alignment vertical="center" wrapText="1"/>
    </xf>
    <xf numFmtId="0" fontId="15" fillId="0" borderId="4" xfId="1" quotePrefix="1" applyFont="1" applyBorder="1" applyAlignment="1">
      <alignment horizontal="center" vertical="center"/>
    </xf>
    <xf numFmtId="0" fontId="18" fillId="0" borderId="9" xfId="1" applyFont="1" applyBorder="1" applyAlignment="1">
      <alignment vertical="center"/>
    </xf>
    <xf numFmtId="1" fontId="15" fillId="0" borderId="9" xfId="1" applyNumberFormat="1" applyFont="1" applyBorder="1" applyAlignment="1">
      <alignment vertical="center" wrapText="1"/>
    </xf>
    <xf numFmtId="1" fontId="15" fillId="0" borderId="11" xfId="1" applyNumberFormat="1" applyFont="1" applyBorder="1" applyAlignment="1">
      <alignment vertical="center" wrapText="1"/>
    </xf>
    <xf numFmtId="1" fontId="15" fillId="0" borderId="8" xfId="1" applyNumberFormat="1" applyFont="1" applyBorder="1" applyAlignment="1">
      <alignment vertical="center" wrapText="1"/>
    </xf>
    <xf numFmtId="0" fontId="15" fillId="0" borderId="4" xfId="1" quotePrefix="1" applyFont="1" applyBorder="1" applyAlignment="1">
      <alignment vertical="center"/>
    </xf>
    <xf numFmtId="0" fontId="18" fillId="0" borderId="3" xfId="1" applyFont="1" applyBorder="1" applyAlignment="1">
      <alignment horizontal="center" vertical="center"/>
    </xf>
    <xf numFmtId="0" fontId="18" fillId="0" borderId="11" xfId="1" applyFont="1" applyBorder="1" applyAlignment="1">
      <alignment horizontal="center" vertical="center"/>
    </xf>
    <xf numFmtId="2" fontId="18" fillId="0" borderId="11" xfId="1" applyNumberFormat="1" applyFont="1" applyBorder="1" applyAlignment="1">
      <alignment horizontal="center" vertical="center"/>
    </xf>
    <xf numFmtId="0" fontId="15" fillId="0" borderId="11" xfId="1" applyFont="1" applyBorder="1" applyAlignment="1">
      <alignment vertical="center"/>
    </xf>
    <xf numFmtId="0" fontId="15" fillId="0" borderId="11" xfId="1" applyFont="1" applyBorder="1" applyAlignment="1">
      <alignment horizontal="center" vertical="center"/>
    </xf>
    <xf numFmtId="2" fontId="15" fillId="0" borderId="8" xfId="1" applyNumberFormat="1" applyFont="1" applyBorder="1" applyAlignment="1">
      <alignment horizontal="center" vertical="center"/>
    </xf>
    <xf numFmtId="0" fontId="15" fillId="0" borderId="8" xfId="1" applyFont="1" applyBorder="1" applyAlignment="1">
      <alignment horizontal="center" vertical="center"/>
    </xf>
    <xf numFmtId="2" fontId="15" fillId="0" borderId="8" xfId="1" applyNumberFormat="1" applyFont="1" applyBorder="1" applyAlignment="1">
      <alignment horizontal="center" vertical="center" wrapText="1"/>
    </xf>
    <xf numFmtId="0" fontId="15" fillId="0" borderId="4" xfId="1" applyNumberFormat="1" applyFont="1" applyBorder="1" applyAlignment="1">
      <alignment horizontal="center" vertical="center" wrapText="1"/>
    </xf>
    <xf numFmtId="0" fontId="24" fillId="4" borderId="4" xfId="0" applyFont="1" applyFill="1" applyBorder="1" applyAlignment="1">
      <alignment horizontal="center" vertical="center" wrapText="1"/>
    </xf>
    <xf numFmtId="0" fontId="40" fillId="3" borderId="4" xfId="0" applyFont="1" applyFill="1" applyBorder="1" applyAlignment="1">
      <alignment horizontal="center" vertical="center"/>
    </xf>
    <xf numFmtId="0" fontId="40" fillId="0" borderId="4" xfId="0" applyFont="1" applyFill="1" applyBorder="1" applyAlignment="1">
      <alignment vertical="top"/>
    </xf>
    <xf numFmtId="0" fontId="40" fillId="0" borderId="4" xfId="0" applyFont="1" applyFill="1" applyBorder="1" applyAlignment="1">
      <alignment horizontal="center" vertical="top"/>
    </xf>
    <xf numFmtId="1" fontId="10" fillId="0" borderId="4" xfId="0" applyNumberFormat="1" applyFont="1" applyFill="1" applyBorder="1" applyAlignment="1">
      <alignment horizontal="center" vertical="top"/>
    </xf>
    <xf numFmtId="2" fontId="10" fillId="0" borderId="4" xfId="0" applyNumberFormat="1" applyFont="1" applyFill="1" applyBorder="1" applyAlignment="1">
      <alignment horizontal="center" vertical="top"/>
    </xf>
    <xf numFmtId="0" fontId="40" fillId="0" borderId="4" xfId="0" applyFont="1" applyFill="1" applyBorder="1" applyAlignment="1">
      <alignment vertical="top" wrapText="1"/>
    </xf>
    <xf numFmtId="0" fontId="40" fillId="0" borderId="4" xfId="0" applyFont="1" applyFill="1" applyBorder="1" applyAlignment="1">
      <alignment horizontal="center" vertical="center"/>
    </xf>
    <xf numFmtId="0" fontId="40" fillId="0" borderId="4" xfId="0" applyFont="1" applyFill="1" applyBorder="1" applyAlignment="1">
      <alignment vertical="center" wrapText="1"/>
    </xf>
    <xf numFmtId="0" fontId="18" fillId="0" borderId="0" xfId="0" applyFont="1" applyFill="1" applyAlignment="1">
      <alignment vertical="top"/>
    </xf>
    <xf numFmtId="2" fontId="0" fillId="4" borderId="0" xfId="0" applyNumberFormat="1" applyFill="1" applyAlignment="1">
      <alignment vertical="center"/>
    </xf>
    <xf numFmtId="2" fontId="12" fillId="4" borderId="0" xfId="0" applyNumberFormat="1" applyFont="1" applyFill="1" applyAlignment="1">
      <alignment vertical="center" wrapText="1"/>
    </xf>
    <xf numFmtId="2" fontId="12" fillId="4" borderId="0" xfId="0" applyNumberFormat="1" applyFont="1" applyFill="1"/>
    <xf numFmtId="2" fontId="0" fillId="3" borderId="0" xfId="0" applyNumberFormat="1" applyFill="1"/>
    <xf numFmtId="2" fontId="26" fillId="4" borderId="0" xfId="0" applyNumberFormat="1" applyFont="1" applyFill="1" applyAlignment="1">
      <alignment horizontal="left" vertical="center" wrapText="1"/>
    </xf>
    <xf numFmtId="2" fontId="26" fillId="0" borderId="0" xfId="0" applyNumberFormat="1" applyFont="1" applyAlignment="1">
      <alignment horizontal="left" vertical="center" wrapText="1"/>
    </xf>
    <xf numFmtId="2" fontId="24" fillId="4" borderId="0" xfId="0" applyNumberFormat="1" applyFont="1" applyFill="1" applyAlignment="1">
      <alignment vertical="top" wrapText="1"/>
    </xf>
    <xf numFmtId="0" fontId="45" fillId="4" borderId="4" xfId="23" applyFont="1" applyFill="1" applyBorder="1" applyAlignment="1">
      <alignment vertical="center"/>
    </xf>
    <xf numFmtId="0" fontId="45" fillId="4" borderId="4" xfId="23" applyFont="1" applyFill="1" applyBorder="1" applyAlignment="1">
      <alignment vertical="center" wrapText="1"/>
    </xf>
    <xf numFmtId="0" fontId="29" fillId="4" borderId="4" xfId="23" applyFont="1" applyFill="1" applyBorder="1" applyAlignment="1">
      <alignment horizontal="center" vertical="center"/>
    </xf>
    <xf numFmtId="0" fontId="38" fillId="4" borderId="4" xfId="23" applyFont="1" applyFill="1" applyBorder="1" applyAlignment="1">
      <alignment horizontal="center" vertical="center" wrapText="1"/>
    </xf>
    <xf numFmtId="0" fontId="38" fillId="4" borderId="4" xfId="23" applyFont="1" applyFill="1" applyBorder="1" applyAlignment="1">
      <alignment vertical="center" wrapText="1"/>
    </xf>
    <xf numFmtId="0" fontId="38" fillId="4" borderId="4" xfId="23" applyFont="1" applyFill="1" applyBorder="1" applyAlignment="1">
      <alignment horizontal="center" vertical="center"/>
    </xf>
    <xf numFmtId="0" fontId="38" fillId="4" borderId="4" xfId="23" applyFont="1" applyFill="1" applyBorder="1" applyAlignment="1">
      <alignment vertical="top" wrapText="1"/>
    </xf>
    <xf numFmtId="0" fontId="38" fillId="4" borderId="4" xfId="23" applyFont="1" applyFill="1" applyBorder="1" applyAlignment="1">
      <alignment horizontal="left" vertical="center" wrapText="1"/>
    </xf>
    <xf numFmtId="0" fontId="46" fillId="4" borderId="4" xfId="23" applyFont="1" applyFill="1" applyBorder="1" applyAlignment="1">
      <alignment horizontal="center" vertical="center" wrapText="1"/>
    </xf>
    <xf numFmtId="0" fontId="51" fillId="4" borderId="4" xfId="23" applyFont="1" applyFill="1" applyBorder="1" applyAlignment="1">
      <alignment vertical="center" wrapText="1"/>
    </xf>
    <xf numFmtId="0" fontId="51" fillId="4" borderId="4" xfId="23" applyFont="1" applyFill="1" applyBorder="1" applyAlignment="1">
      <alignment horizontal="center" vertical="center" wrapText="1"/>
    </xf>
    <xf numFmtId="0" fontId="26" fillId="0" borderId="6" xfId="2" applyFont="1" applyFill="1" applyBorder="1" applyAlignment="1">
      <alignment horizontal="center" vertical="top" wrapText="1"/>
    </xf>
    <xf numFmtId="0" fontId="51" fillId="4" borderId="4" xfId="23" applyFont="1" applyFill="1" applyBorder="1" applyAlignment="1">
      <alignment horizontal="center" vertical="top" wrapText="1"/>
    </xf>
    <xf numFmtId="1" fontId="10" fillId="0" borderId="4" xfId="0" applyNumberFormat="1" applyFont="1" applyFill="1" applyBorder="1" applyAlignment="1">
      <alignment horizontal="center" vertical="center"/>
    </xf>
    <xf numFmtId="2" fontId="10" fillId="0" borderId="4" xfId="0" applyNumberFormat="1" applyFont="1" applyFill="1" applyBorder="1" applyAlignment="1">
      <alignment horizontal="center" vertical="center"/>
    </xf>
    <xf numFmtId="0" fontId="38" fillId="4" borderId="4" xfId="22" applyFont="1" applyFill="1" applyBorder="1" applyAlignment="1">
      <alignment horizontal="center" vertical="center" wrapText="1"/>
    </xf>
    <xf numFmtId="0" fontId="38" fillId="4" borderId="4" xfId="22" applyFont="1" applyFill="1" applyBorder="1" applyAlignment="1">
      <alignment vertical="center" wrapText="1"/>
    </xf>
    <xf numFmtId="0" fontId="38" fillId="4" borderId="4" xfId="22" applyFont="1" applyFill="1" applyBorder="1" applyAlignment="1">
      <alignment horizontal="center" vertical="center"/>
    </xf>
    <xf numFmtId="2" fontId="26" fillId="4" borderId="4" xfId="11" applyNumberFormat="1" applyFont="1" applyFill="1" applyBorder="1" applyAlignment="1">
      <alignment horizontal="center" vertical="top" wrapText="1"/>
    </xf>
    <xf numFmtId="0" fontId="7" fillId="4" borderId="4" xfId="11" applyFill="1" applyBorder="1"/>
    <xf numFmtId="0" fontId="26" fillId="2" borderId="8" xfId="0" applyFont="1" applyFill="1" applyBorder="1" applyAlignment="1">
      <alignment vertical="top" wrapText="1"/>
    </xf>
    <xf numFmtId="0" fontId="7" fillId="4" borderId="0" xfId="11" applyFill="1"/>
    <xf numFmtId="0" fontId="38" fillId="4" borderId="4" xfId="11" applyFont="1" applyFill="1" applyBorder="1" applyAlignment="1">
      <alignment horizontal="center" vertical="top" wrapText="1"/>
    </xf>
    <xf numFmtId="0" fontId="26" fillId="4" borderId="4" xfId="11" applyFont="1" applyFill="1" applyBorder="1" applyAlignment="1">
      <alignment horizontal="left" vertical="top" wrapText="1"/>
    </xf>
    <xf numFmtId="0" fontId="26" fillId="4" borderId="4" xfId="11" applyFont="1" applyFill="1" applyBorder="1" applyAlignment="1">
      <alignment vertical="top"/>
    </xf>
    <xf numFmtId="2" fontId="7" fillId="4" borderId="0" xfId="11" applyNumberFormat="1" applyFill="1"/>
    <xf numFmtId="0" fontId="15" fillId="4" borderId="4" xfId="11" applyFont="1" applyFill="1" applyBorder="1" applyAlignment="1">
      <alignment vertical="top" wrapText="1"/>
    </xf>
    <xf numFmtId="0" fontId="10" fillId="3" borderId="4" xfId="0" applyFont="1" applyFill="1" applyBorder="1" applyAlignment="1">
      <alignment horizontal="center" vertical="top"/>
    </xf>
    <xf numFmtId="0" fontId="40" fillId="0" borderId="9" xfId="0" applyFont="1" applyFill="1" applyBorder="1" applyAlignment="1">
      <alignment vertical="top" wrapText="1"/>
    </xf>
    <xf numFmtId="0" fontId="40" fillId="0" borderId="11" xfId="0" applyFont="1" applyFill="1" applyBorder="1" applyAlignment="1">
      <alignment vertical="top" wrapText="1"/>
    </xf>
    <xf numFmtId="0" fontId="40" fillId="0" borderId="8" xfId="0" applyFont="1" applyFill="1" applyBorder="1" applyAlignment="1">
      <alignment vertical="top" wrapText="1"/>
    </xf>
    <xf numFmtId="0" fontId="50" fillId="0" borderId="9" xfId="0" applyFont="1" applyFill="1" applyBorder="1" applyAlignment="1">
      <alignment horizontal="center" vertical="top"/>
    </xf>
    <xf numFmtId="0" fontId="50" fillId="0" borderId="8" xfId="0" applyFont="1" applyFill="1" applyBorder="1" applyAlignment="1">
      <alignment horizontal="center" vertical="top"/>
    </xf>
    <xf numFmtId="0" fontId="10" fillId="3" borderId="9" xfId="0" applyFont="1" applyFill="1" applyBorder="1" applyAlignment="1">
      <alignment horizontal="left" vertical="top"/>
    </xf>
    <xf numFmtId="0" fontId="10" fillId="3" borderId="11" xfId="0" applyFont="1" applyFill="1" applyBorder="1" applyAlignment="1">
      <alignment horizontal="left" vertical="top"/>
    </xf>
    <xf numFmtId="0" fontId="10" fillId="3" borderId="3" xfId="0" applyFont="1" applyFill="1" applyBorder="1" applyAlignment="1">
      <alignment horizontal="center" vertical="top"/>
    </xf>
    <xf numFmtId="0" fontId="10" fillId="3" borderId="7" xfId="0" applyFont="1" applyFill="1" applyBorder="1" applyAlignment="1">
      <alignment horizontal="center" vertical="top"/>
    </xf>
    <xf numFmtId="0" fontId="10" fillId="3" borderId="6" xfId="0" applyFont="1" applyFill="1" applyBorder="1" applyAlignment="1">
      <alignment horizontal="center" vertical="top"/>
    </xf>
    <xf numFmtId="0" fontId="50" fillId="0" borderId="4" xfId="0" applyFont="1" applyFill="1" applyBorder="1" applyAlignment="1">
      <alignment horizontal="center" vertical="top" wrapText="1"/>
    </xf>
    <xf numFmtId="0" fontId="9" fillId="0" borderId="0" xfId="0" applyFont="1" applyFill="1" applyBorder="1" applyAlignment="1">
      <alignment horizontal="center" vertical="top"/>
    </xf>
    <xf numFmtId="0" fontId="50" fillId="0" borderId="3"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5" xfId="0" applyFont="1" applyFill="1" applyBorder="1" applyAlignment="1">
      <alignment horizontal="center" vertical="center"/>
    </xf>
    <xf numFmtId="0" fontId="17" fillId="4" borderId="0" xfId="0" applyFont="1" applyFill="1" applyAlignment="1">
      <alignment horizontal="center" vertical="center"/>
    </xf>
    <xf numFmtId="0" fontId="12" fillId="4" borderId="1" xfId="0" applyFont="1" applyFill="1" applyBorder="1" applyAlignment="1">
      <alignment horizontal="center" vertical="center"/>
    </xf>
    <xf numFmtId="0" fontId="24" fillId="4" borderId="4" xfId="0" applyFont="1" applyFill="1" applyBorder="1" applyAlignment="1">
      <alignment horizontal="center" vertical="center" wrapText="1"/>
    </xf>
    <xf numFmtId="0" fontId="16" fillId="0" borderId="0" xfId="1" applyFont="1" applyAlignment="1">
      <alignment horizontal="left" vertical="top" wrapText="1"/>
    </xf>
    <xf numFmtId="0" fontId="14" fillId="0" borderId="4" xfId="1" applyFont="1" applyBorder="1" applyAlignment="1">
      <alignment horizontal="center" vertical="center"/>
    </xf>
    <xf numFmtId="0" fontId="15" fillId="0" borderId="3" xfId="1" applyFont="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6" fillId="0" borderId="0" xfId="1" applyFont="1" applyAlignment="1">
      <alignment horizontal="left" vertical="top"/>
    </xf>
    <xf numFmtId="0" fontId="16" fillId="0" borderId="0" xfId="1" applyFont="1" applyAlignment="1">
      <alignment horizontal="center"/>
    </xf>
    <xf numFmtId="0" fontId="47" fillId="0" borderId="0" xfId="1" applyFont="1" applyAlignment="1">
      <alignment horizontal="center"/>
    </xf>
    <xf numFmtId="0" fontId="9" fillId="0" borderId="0" xfId="1" applyFont="1" applyAlignment="1">
      <alignment horizontal="center" vertical="center" wrapText="1"/>
    </xf>
    <xf numFmtId="0" fontId="17" fillId="0" borderId="0" xfId="1" applyFont="1" applyAlignment="1">
      <alignment horizontal="center" vertical="center"/>
    </xf>
    <xf numFmtId="0" fontId="14" fillId="0" borderId="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8" fillId="0" borderId="4" xfId="1" applyFont="1" applyBorder="1" applyAlignment="1">
      <alignment horizontal="center" vertical="center" wrapText="1"/>
    </xf>
    <xf numFmtId="0" fontId="15" fillId="0" borderId="9" xfId="1" applyFont="1" applyBorder="1" applyAlignment="1">
      <alignment horizontal="left" vertical="center" wrapText="1"/>
    </xf>
    <xf numFmtId="0" fontId="15" fillId="0" borderId="8" xfId="1" applyFont="1" applyBorder="1" applyAlignment="1">
      <alignment horizontal="left" vertical="center" wrapText="1"/>
    </xf>
    <xf numFmtId="0" fontId="15" fillId="0" borderId="11" xfId="1" applyFont="1" applyBorder="1" applyAlignment="1">
      <alignment horizontal="left" vertical="center" wrapText="1"/>
    </xf>
    <xf numFmtId="49" fontId="18" fillId="0" borderId="4" xfId="1" applyNumberFormat="1" applyFont="1" applyBorder="1" applyAlignment="1">
      <alignment horizontal="left" vertical="center" wrapText="1"/>
    </xf>
    <xf numFmtId="0" fontId="48" fillId="0" borderId="0" xfId="1" applyFont="1" applyAlignment="1">
      <alignment horizontal="center" vertical="center" wrapText="1"/>
    </xf>
    <xf numFmtId="0" fontId="11" fillId="0" borderId="0" xfId="1" applyFont="1" applyAlignment="1">
      <alignment horizontal="center" vertical="center" wrapText="1"/>
    </xf>
    <xf numFmtId="49" fontId="14" fillId="0" borderId="9" xfId="1" applyNumberFormat="1" applyFont="1" applyBorder="1" applyAlignment="1">
      <alignment horizontal="left" vertical="center" wrapText="1"/>
    </xf>
    <xf numFmtId="49" fontId="14" fillId="0" borderId="11" xfId="1" applyNumberFormat="1" applyFont="1" applyBorder="1" applyAlignment="1">
      <alignment horizontal="left" vertical="center" wrapText="1"/>
    </xf>
    <xf numFmtId="49" fontId="14" fillId="0" borderId="8" xfId="1" applyNumberFormat="1" applyFont="1" applyBorder="1" applyAlignment="1">
      <alignment horizontal="left" vertical="center" wrapText="1"/>
    </xf>
    <xf numFmtId="0" fontId="13" fillId="0" borderId="0" xfId="1" applyAlignment="1">
      <alignment horizontal="left" vertical="top" wrapText="1"/>
    </xf>
    <xf numFmtId="0" fontId="18" fillId="0" borderId="0" xfId="1" applyFont="1" applyAlignment="1">
      <alignment horizontal="center" vertical="center" wrapText="1"/>
    </xf>
    <xf numFmtId="0" fontId="15" fillId="0" borderId="4" xfId="1" applyFont="1" applyBorder="1" applyAlignment="1">
      <alignment horizontal="left" vertical="center"/>
    </xf>
    <xf numFmtId="0" fontId="13" fillId="0" borderId="4" xfId="1" applyBorder="1" applyAlignment="1">
      <alignment vertical="center"/>
    </xf>
    <xf numFmtId="49" fontId="18" fillId="0" borderId="4" xfId="1" applyNumberFormat="1" applyFont="1" applyBorder="1" applyAlignment="1">
      <alignment horizontal="left" vertical="center"/>
    </xf>
    <xf numFmtId="0" fontId="9" fillId="0" borderId="0" xfId="3" applyFont="1" applyAlignment="1">
      <alignment horizontal="center"/>
    </xf>
    <xf numFmtId="0" fontId="17" fillId="0" borderId="0" xfId="1" applyFont="1" applyAlignment="1">
      <alignment horizontal="center" vertical="center" wrapText="1"/>
    </xf>
    <xf numFmtId="0" fontId="9" fillId="0" borderId="0" xfId="3" applyFont="1" applyAlignment="1">
      <alignment horizontal="center" vertical="center"/>
    </xf>
    <xf numFmtId="0" fontId="11" fillId="0" borderId="0" xfId="1" applyFont="1" applyAlignment="1">
      <alignment horizontal="center" vertical="center"/>
    </xf>
    <xf numFmtId="0" fontId="15" fillId="0" borderId="4" xfId="1" applyFont="1" applyBorder="1" applyAlignment="1">
      <alignment vertical="center"/>
    </xf>
  </cellXfs>
  <cellStyles count="24">
    <cellStyle name="Comma 2" xfId="8"/>
    <cellStyle name="Normal" xfId="0" builtinId="0"/>
    <cellStyle name="Normal 10" xfId="12"/>
    <cellStyle name="Normal 10 4" xfId="14"/>
    <cellStyle name="Normal 2" xfId="1"/>
    <cellStyle name="Normal 2 2" xfId="10"/>
    <cellStyle name="Normal 2 2 2 3" xfId="2"/>
    <cellStyle name="Normal 2 2 3 3" xfId="4"/>
    <cellStyle name="Normal 2 3" xfId="6"/>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3" xfId="18"/>
    <cellStyle name="Normal 6" xfId="13"/>
    <cellStyle name="Normal 7" xfId="7"/>
    <cellStyle name="Normal 8" xfId="21"/>
    <cellStyle name="Normal 9" xfId="22"/>
    <cellStyle name="Normal 9 2" xfId="23"/>
  </cellStyles>
  <dxfs count="9">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persons/person.xml><?xml version="1.0" encoding="utf-8"?>
<personList xmlns="http://schemas.microsoft.com/office/spreadsheetml/2018/threadedcomments" xmlns:x="http://schemas.openxmlformats.org/spreadsheetml/2006/main">
  <person displayName="prarthana shukla" id="{EE848F89-95D1-4C75-9AD6-9B46983594AA}" userId="fc70da93d208910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4-03-14T17:37:39.70" personId="{EE848F89-95D1-4C75-9AD6-9B46983594AA}" id="{271EDDC5-A8DD-4F75-8591-0476F00B07C1}">
    <text>Name changed: Earlier was Transportation charges @ 4% on Column no. 06</text>
  </threadedComment>
</ThreadedComments>
</file>

<file path=xl/threadedComments/threadedComment2.xml><?xml version="1.0" encoding="utf-8"?>
<ThreadedComments xmlns="http://schemas.microsoft.com/office/spreadsheetml/2018/threadedcomments" xmlns:x="http://schemas.openxmlformats.org/spreadsheetml/2006/main">
  <threadedComment ref="B21" dT="2024-03-14T17:54:12.53" personId="{EE848F89-95D1-4C75-9AD6-9B46983594AA}" id="{D6B00447-DC99-422F-A6AA-82CAF07C2568}">
    <text>Name changed: Earlier was Incidental Charges @ 7.5% on Sub-Total-1 : -</text>
  </threadedComment>
  <threadedComment ref="B24" dT="2024-03-14T18:00:05.03" personId="{EE848F89-95D1-4C75-9AD6-9B46983594AA}" id="{A653749C-F8B6-4697-AE5C-901BB998DDD6}">
    <text>Name changed: Earlier was Transportation charges @ 4% on Column no. 11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9"/>
  <sheetViews>
    <sheetView topLeftCell="A13" workbookViewId="0">
      <selection activeCell="G4" sqref="G4"/>
    </sheetView>
  </sheetViews>
  <sheetFormatPr defaultRowHeight="12.75" x14ac:dyDescent="0.2"/>
  <cols>
    <col min="1" max="2" width="9.140625" style="297"/>
    <col min="3" max="3" width="52.85546875" style="297" customWidth="1"/>
    <col min="4" max="4" width="24" style="297" bestFit="1" customWidth="1"/>
    <col min="5" max="5" width="9.140625" style="297"/>
    <col min="6" max="7" width="17.140625" style="297" bestFit="1" customWidth="1"/>
    <col min="8" max="8" width="23.140625" style="297" customWidth="1"/>
    <col min="9" max="16384" width="9.140625" style="297"/>
  </cols>
  <sheetData>
    <row r="2" spans="1:9" ht="18" x14ac:dyDescent="0.2">
      <c r="A2" s="298"/>
      <c r="B2" s="397" t="s">
        <v>1535</v>
      </c>
      <c r="C2" s="397"/>
      <c r="D2" s="397"/>
      <c r="E2" s="397"/>
      <c r="F2" s="397"/>
      <c r="G2" s="397"/>
      <c r="H2" s="299"/>
      <c r="I2" s="350"/>
    </row>
    <row r="3" spans="1:9" x14ac:dyDescent="0.2">
      <c r="A3" s="298"/>
      <c r="B3" s="298"/>
      <c r="C3" s="298"/>
      <c r="D3" s="298"/>
      <c r="E3" s="298"/>
      <c r="F3" s="298"/>
      <c r="G3" s="298"/>
      <c r="H3" s="298"/>
      <c r="I3" s="298"/>
    </row>
    <row r="4" spans="1:9" ht="16.5" x14ac:dyDescent="0.2">
      <c r="A4" s="398" t="s">
        <v>0</v>
      </c>
      <c r="B4" s="400" t="s">
        <v>1410</v>
      </c>
      <c r="C4" s="401"/>
      <c r="D4" s="398" t="s">
        <v>1411</v>
      </c>
      <c r="E4" s="398" t="s">
        <v>2</v>
      </c>
      <c r="F4" s="300" t="s">
        <v>1335</v>
      </c>
      <c r="G4" s="300" t="s">
        <v>1536</v>
      </c>
      <c r="H4" s="396" t="s">
        <v>1412</v>
      </c>
      <c r="I4" s="298"/>
    </row>
    <row r="5" spans="1:9" ht="16.5" x14ac:dyDescent="0.2">
      <c r="A5" s="399"/>
      <c r="B5" s="402"/>
      <c r="C5" s="403"/>
      <c r="D5" s="399"/>
      <c r="E5" s="399"/>
      <c r="F5" s="301" t="s">
        <v>1413</v>
      </c>
      <c r="G5" s="301" t="s">
        <v>1413</v>
      </c>
      <c r="H5" s="396"/>
      <c r="I5" s="298"/>
    </row>
    <row r="6" spans="1:9" ht="16.5" x14ac:dyDescent="0.2">
      <c r="A6" s="317">
        <v>1</v>
      </c>
      <c r="B6" s="389">
        <v>2</v>
      </c>
      <c r="C6" s="390"/>
      <c r="D6" s="317">
        <v>3</v>
      </c>
      <c r="E6" s="317">
        <v>4</v>
      </c>
      <c r="F6" s="302">
        <v>5</v>
      </c>
      <c r="G6" s="302">
        <v>6</v>
      </c>
      <c r="H6" s="302">
        <v>7</v>
      </c>
      <c r="I6" s="298"/>
    </row>
    <row r="7" spans="1:9" ht="18" x14ac:dyDescent="0.2">
      <c r="A7" s="391" t="s">
        <v>1533</v>
      </c>
      <c r="B7" s="392"/>
      <c r="C7" s="392"/>
      <c r="D7" s="303"/>
      <c r="E7" s="312"/>
      <c r="F7" s="310"/>
      <c r="G7" s="310"/>
      <c r="H7" s="306"/>
      <c r="I7" s="298"/>
    </row>
    <row r="8" spans="1:9" ht="18" x14ac:dyDescent="0.2">
      <c r="A8" s="305"/>
      <c r="B8" s="307"/>
      <c r="C8" s="309"/>
      <c r="D8" s="311"/>
      <c r="E8" s="309"/>
      <c r="F8" s="308"/>
      <c r="G8" s="308"/>
      <c r="H8" s="306"/>
      <c r="I8" s="298"/>
    </row>
    <row r="9" spans="1:9" ht="18" x14ac:dyDescent="0.2">
      <c r="A9" s="393" t="s">
        <v>1336</v>
      </c>
      <c r="B9" s="342">
        <v>1</v>
      </c>
      <c r="C9" s="313" t="s">
        <v>1422</v>
      </c>
      <c r="D9" s="342" t="s">
        <v>1534</v>
      </c>
      <c r="E9" s="309"/>
      <c r="F9" s="308"/>
      <c r="G9" s="308"/>
      <c r="H9" s="306"/>
      <c r="I9" s="298"/>
    </row>
    <row r="10" spans="1:9" ht="18" x14ac:dyDescent="0.2">
      <c r="A10" s="394"/>
      <c r="B10" s="305" t="s">
        <v>1171</v>
      </c>
      <c r="C10" s="343" t="s">
        <v>1418</v>
      </c>
      <c r="D10" s="344" t="s">
        <v>1423</v>
      </c>
      <c r="E10" s="344" t="s">
        <v>9</v>
      </c>
      <c r="F10" s="345">
        <v>12003</v>
      </c>
      <c r="G10" s="345">
        <v>12346</v>
      </c>
      <c r="H10" s="346">
        <f>(G10-F10)*100/F10</f>
        <v>2.8576189286011831</v>
      </c>
      <c r="I10" s="298"/>
    </row>
    <row r="11" spans="1:9" ht="18" x14ac:dyDescent="0.2">
      <c r="A11" s="394"/>
      <c r="B11" s="305" t="s">
        <v>1172</v>
      </c>
      <c r="C11" s="343" t="s">
        <v>1419</v>
      </c>
      <c r="D11" s="344" t="s">
        <v>1424</v>
      </c>
      <c r="E11" s="344" t="s">
        <v>9</v>
      </c>
      <c r="F11" s="345">
        <v>12003</v>
      </c>
      <c r="G11" s="345">
        <v>12346</v>
      </c>
      <c r="H11" s="346">
        <f t="shared" ref="H11:H27" si="0">(G11-F11)*100/F11</f>
        <v>2.8576189286011831</v>
      </c>
      <c r="I11" s="298"/>
    </row>
    <row r="12" spans="1:9" ht="18" x14ac:dyDescent="0.2">
      <c r="A12" s="394"/>
      <c r="B12" s="305" t="s">
        <v>1173</v>
      </c>
      <c r="C12" s="343" t="s">
        <v>1420</v>
      </c>
      <c r="D12" s="344" t="s">
        <v>1425</v>
      </c>
      <c r="E12" s="344" t="s">
        <v>9</v>
      </c>
      <c r="F12" s="345">
        <v>11014</v>
      </c>
      <c r="G12" s="345">
        <v>11359</v>
      </c>
      <c r="H12" s="346">
        <f t="shared" si="0"/>
        <v>3.132376974759397</v>
      </c>
      <c r="I12" s="298"/>
    </row>
    <row r="13" spans="1:9" ht="18" x14ac:dyDescent="0.2">
      <c r="A13" s="395"/>
      <c r="B13" s="305" t="s">
        <v>1174</v>
      </c>
      <c r="C13" s="343" t="s">
        <v>1421</v>
      </c>
      <c r="D13" s="344" t="s">
        <v>1426</v>
      </c>
      <c r="E13" s="344" t="s">
        <v>9</v>
      </c>
      <c r="F13" s="345">
        <v>11103</v>
      </c>
      <c r="G13" s="345">
        <v>11451</v>
      </c>
      <c r="H13" s="346">
        <f t="shared" si="0"/>
        <v>3.1342880302620912</v>
      </c>
      <c r="I13" s="298"/>
    </row>
    <row r="14" spans="1:9" ht="36" customHeight="1" x14ac:dyDescent="0.2">
      <c r="A14" s="304"/>
      <c r="B14" s="304"/>
      <c r="C14" s="386" t="s">
        <v>1427</v>
      </c>
      <c r="D14" s="387"/>
      <c r="E14" s="387"/>
      <c r="F14" s="387"/>
      <c r="G14" s="387"/>
      <c r="H14" s="388"/>
      <c r="I14" s="298"/>
    </row>
    <row r="15" spans="1:9" ht="53.25" customHeight="1" x14ac:dyDescent="0.2">
      <c r="A15" s="393" t="s">
        <v>1406</v>
      </c>
      <c r="B15" s="342">
        <v>2</v>
      </c>
      <c r="C15" s="347" t="s">
        <v>1428</v>
      </c>
      <c r="D15" s="348" t="s">
        <v>1429</v>
      </c>
      <c r="E15" s="348" t="s">
        <v>9</v>
      </c>
      <c r="F15" s="345"/>
      <c r="G15" s="345"/>
      <c r="H15" s="346"/>
      <c r="I15" s="298"/>
    </row>
    <row r="16" spans="1:9" ht="18" x14ac:dyDescent="0.2">
      <c r="A16" s="394"/>
      <c r="B16" s="305" t="s">
        <v>1171</v>
      </c>
      <c r="C16" s="343" t="s">
        <v>1430</v>
      </c>
      <c r="D16" s="344" t="s">
        <v>1431</v>
      </c>
      <c r="E16" s="344" t="s">
        <v>9</v>
      </c>
      <c r="F16" s="345">
        <v>3949</v>
      </c>
      <c r="G16" s="345">
        <v>4183</v>
      </c>
      <c r="H16" s="346">
        <f t="shared" si="0"/>
        <v>5.9255507723474299</v>
      </c>
      <c r="I16" s="298"/>
    </row>
    <row r="17" spans="1:9" ht="18" x14ac:dyDescent="0.2">
      <c r="A17" s="395"/>
      <c r="B17" s="305" t="s">
        <v>1172</v>
      </c>
      <c r="C17" s="343" t="s">
        <v>1432</v>
      </c>
      <c r="D17" s="344" t="s">
        <v>1433</v>
      </c>
      <c r="E17" s="344" t="s">
        <v>9</v>
      </c>
      <c r="F17" s="345">
        <v>3477</v>
      </c>
      <c r="G17" s="345">
        <v>3678</v>
      </c>
      <c r="H17" s="346">
        <f t="shared" si="0"/>
        <v>5.7808455565142367</v>
      </c>
      <c r="I17" s="298"/>
    </row>
    <row r="18" spans="1:9" ht="34.5" customHeight="1" x14ac:dyDescent="0.2">
      <c r="A18" s="393" t="s">
        <v>1414</v>
      </c>
      <c r="B18" s="342">
        <v>3</v>
      </c>
      <c r="C18" s="347" t="s">
        <v>1434</v>
      </c>
      <c r="D18" s="348" t="s">
        <v>1435</v>
      </c>
      <c r="E18" s="344" t="s">
        <v>9</v>
      </c>
      <c r="F18" s="345"/>
      <c r="G18" s="345"/>
      <c r="H18" s="346"/>
      <c r="I18" s="298"/>
    </row>
    <row r="19" spans="1:9" ht="18" x14ac:dyDescent="0.2">
      <c r="A19" s="394"/>
      <c r="B19" s="305" t="s">
        <v>1171</v>
      </c>
      <c r="C19" s="343" t="s">
        <v>1430</v>
      </c>
      <c r="D19" s="344" t="s">
        <v>1436</v>
      </c>
      <c r="E19" s="344" t="s">
        <v>9</v>
      </c>
      <c r="F19" s="345">
        <v>7353</v>
      </c>
      <c r="G19" s="345">
        <v>7803</v>
      </c>
      <c r="H19" s="346">
        <f t="shared" si="0"/>
        <v>6.119951040391677</v>
      </c>
      <c r="I19" s="298"/>
    </row>
    <row r="20" spans="1:9" ht="18" x14ac:dyDescent="0.2">
      <c r="A20" s="395"/>
      <c r="B20" s="305" t="s">
        <v>1172</v>
      </c>
      <c r="C20" s="343" t="s">
        <v>1432</v>
      </c>
      <c r="D20" s="344" t="s">
        <v>1437</v>
      </c>
      <c r="E20" s="344" t="s">
        <v>9</v>
      </c>
      <c r="F20" s="345">
        <v>6984</v>
      </c>
      <c r="G20" s="345">
        <v>7408</v>
      </c>
      <c r="H20" s="346">
        <f t="shared" si="0"/>
        <v>6.0710194730813285</v>
      </c>
      <c r="I20" s="298"/>
    </row>
    <row r="21" spans="1:9" ht="54.75" customHeight="1" x14ac:dyDescent="0.2">
      <c r="A21" s="318" t="s">
        <v>1415</v>
      </c>
      <c r="B21" s="342">
        <v>4</v>
      </c>
      <c r="C21" s="347" t="s">
        <v>1438</v>
      </c>
      <c r="D21" s="348" t="s">
        <v>1439</v>
      </c>
      <c r="E21" s="348" t="s">
        <v>9</v>
      </c>
      <c r="F21" s="371">
        <v>3259</v>
      </c>
      <c r="G21" s="371">
        <v>3464</v>
      </c>
      <c r="H21" s="372">
        <f t="shared" si="0"/>
        <v>6.2902730899048791</v>
      </c>
      <c r="I21" s="298"/>
    </row>
    <row r="22" spans="1:9" ht="52.5" customHeight="1" x14ac:dyDescent="0.2">
      <c r="A22" s="385" t="s">
        <v>1416</v>
      </c>
      <c r="B22" s="342">
        <v>5</v>
      </c>
      <c r="C22" s="349" t="s">
        <v>1440</v>
      </c>
      <c r="D22" s="348" t="s">
        <v>1441</v>
      </c>
      <c r="E22" s="344" t="s">
        <v>9</v>
      </c>
      <c r="F22" s="345"/>
      <c r="G22" s="345"/>
      <c r="H22" s="346"/>
      <c r="I22" s="298"/>
    </row>
    <row r="23" spans="1:9" ht="18" x14ac:dyDescent="0.2">
      <c r="A23" s="385"/>
      <c r="B23" s="305" t="s">
        <v>1171</v>
      </c>
      <c r="C23" s="343" t="s">
        <v>1430</v>
      </c>
      <c r="D23" s="344" t="s">
        <v>1442</v>
      </c>
      <c r="E23" s="344" t="s">
        <v>9</v>
      </c>
      <c r="F23" s="345">
        <v>2980</v>
      </c>
      <c r="G23" s="345">
        <v>3139</v>
      </c>
      <c r="H23" s="346">
        <f t="shared" si="0"/>
        <v>5.3355704697986575</v>
      </c>
      <c r="I23" s="298"/>
    </row>
    <row r="24" spans="1:9" ht="18" x14ac:dyDescent="0.2">
      <c r="A24" s="385"/>
      <c r="B24" s="305" t="s">
        <v>1172</v>
      </c>
      <c r="C24" s="343" t="s">
        <v>1432</v>
      </c>
      <c r="D24" s="344" t="s">
        <v>1443</v>
      </c>
      <c r="E24" s="344" t="s">
        <v>9</v>
      </c>
      <c r="F24" s="345">
        <v>2508</v>
      </c>
      <c r="G24" s="345">
        <v>2634</v>
      </c>
      <c r="H24" s="346">
        <f t="shared" si="0"/>
        <v>5.0239234449760763</v>
      </c>
      <c r="I24" s="298"/>
    </row>
    <row r="25" spans="1:9" ht="35.25" customHeight="1" x14ac:dyDescent="0.2">
      <c r="A25" s="385" t="s">
        <v>1417</v>
      </c>
      <c r="B25" s="305">
        <v>6</v>
      </c>
      <c r="C25" s="347" t="s">
        <v>1444</v>
      </c>
      <c r="D25" s="348" t="s">
        <v>1445</v>
      </c>
      <c r="E25" s="344" t="s">
        <v>9</v>
      </c>
      <c r="F25" s="345"/>
      <c r="G25" s="345"/>
      <c r="H25" s="346"/>
      <c r="I25" s="314"/>
    </row>
    <row r="26" spans="1:9" ht="18" x14ac:dyDescent="0.2">
      <c r="A26" s="385"/>
      <c r="B26" s="305" t="s">
        <v>1171</v>
      </c>
      <c r="C26" s="343" t="s">
        <v>1430</v>
      </c>
      <c r="D26" s="344" t="s">
        <v>1446</v>
      </c>
      <c r="E26" s="344" t="s">
        <v>9</v>
      </c>
      <c r="F26" s="345">
        <v>5125</v>
      </c>
      <c r="G26" s="345">
        <v>5402</v>
      </c>
      <c r="H26" s="346">
        <f t="shared" si="0"/>
        <v>5.4048780487804882</v>
      </c>
      <c r="I26" s="314"/>
    </row>
    <row r="27" spans="1:9" ht="18" x14ac:dyDescent="0.2">
      <c r="A27" s="385"/>
      <c r="B27" s="305" t="s">
        <v>1172</v>
      </c>
      <c r="C27" s="343" t="s">
        <v>1432</v>
      </c>
      <c r="D27" s="344" t="s">
        <v>1447</v>
      </c>
      <c r="E27" s="344" t="s">
        <v>9</v>
      </c>
      <c r="F27" s="345">
        <v>4755</v>
      </c>
      <c r="G27" s="345">
        <v>5007</v>
      </c>
      <c r="H27" s="346">
        <f t="shared" si="0"/>
        <v>5.2996845425867507</v>
      </c>
      <c r="I27" s="314"/>
    </row>
    <row r="28" spans="1:9" ht="15" x14ac:dyDescent="0.2">
      <c r="I28" s="315"/>
    </row>
    <row r="29" spans="1:9" ht="15" x14ac:dyDescent="0.2">
      <c r="I29" s="315"/>
    </row>
    <row r="30" spans="1:9" ht="15" x14ac:dyDescent="0.2">
      <c r="I30" s="315"/>
    </row>
    <row r="31" spans="1:9" ht="15" x14ac:dyDescent="0.2">
      <c r="I31" s="315"/>
    </row>
    <row r="32" spans="1:9" ht="15" x14ac:dyDescent="0.2">
      <c r="I32" s="315"/>
    </row>
    <row r="33" spans="8:9" ht="15" x14ac:dyDescent="0.2">
      <c r="I33" s="315"/>
    </row>
    <row r="34" spans="8:9" ht="15" x14ac:dyDescent="0.2">
      <c r="I34" s="315"/>
    </row>
    <row r="39" spans="8:9" x14ac:dyDescent="0.2">
      <c r="H39" s="316"/>
    </row>
  </sheetData>
  <mergeCells count="14">
    <mergeCell ref="H4:H5"/>
    <mergeCell ref="B2:G2"/>
    <mergeCell ref="A4:A5"/>
    <mergeCell ref="B4:C5"/>
    <mergeCell ref="D4:D5"/>
    <mergeCell ref="E4:E5"/>
    <mergeCell ref="A22:A24"/>
    <mergeCell ref="A25:A27"/>
    <mergeCell ref="C14:H14"/>
    <mergeCell ref="B6:C6"/>
    <mergeCell ref="A7:C7"/>
    <mergeCell ref="A9:A13"/>
    <mergeCell ref="A15:A17"/>
    <mergeCell ref="A18:A20"/>
  </mergeCells>
  <pageMargins left="0.7" right="0.7" top="0.75" bottom="0.75" header="0.3" footer="0.3"/>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B881"/>
  <sheetViews>
    <sheetView tabSelected="1" workbookViewId="0">
      <selection activeCell="D694" sqref="D694"/>
    </sheetView>
  </sheetViews>
  <sheetFormatPr defaultRowHeight="12.75" x14ac:dyDescent="0.2"/>
  <cols>
    <col min="1" max="1" width="18.7109375" style="38" bestFit="1" customWidth="1"/>
    <col min="2" max="2" width="47" style="38" bestFit="1" customWidth="1"/>
    <col min="3" max="3" width="9.28515625" style="38" bestFit="1" customWidth="1"/>
    <col min="4" max="4" width="15.85546875" style="38" customWidth="1"/>
    <col min="5" max="5" width="43.42578125" style="38" customWidth="1"/>
    <col min="6" max="6" width="34.85546875" style="38" customWidth="1"/>
    <col min="7" max="7" width="41.5703125" style="38" customWidth="1"/>
    <col min="8" max="8" width="24.85546875" style="38" customWidth="1"/>
    <col min="9" max="9" width="48.140625" style="38" customWidth="1"/>
    <col min="10" max="10" width="16.140625" style="38" customWidth="1"/>
    <col min="11" max="11" width="15.28515625" style="38" customWidth="1"/>
    <col min="12" max="255" width="9.140625" style="38"/>
    <col min="256" max="256" width="18.7109375" style="38" bestFit="1" customWidth="1"/>
    <col min="257" max="257" width="37.28515625" style="38" customWidth="1"/>
    <col min="258" max="258" width="9.28515625" style="38" bestFit="1" customWidth="1"/>
    <col min="259" max="259" width="15.85546875" style="38" customWidth="1"/>
    <col min="260" max="260" width="32.85546875" style="38" customWidth="1"/>
    <col min="261" max="261" width="16.28515625" style="38" customWidth="1"/>
    <col min="262" max="262" width="40.85546875" style="38" customWidth="1"/>
    <col min="263" max="263" width="20" style="38" customWidth="1"/>
    <col min="264" max="264" width="24.85546875" style="38" customWidth="1"/>
    <col min="265" max="265" width="48.140625" style="38" customWidth="1"/>
    <col min="266" max="266" width="16.140625" style="38" customWidth="1"/>
    <col min="267" max="267" width="15.28515625" style="38" customWidth="1"/>
    <col min="268" max="511" width="9.140625" style="38"/>
    <col min="512" max="512" width="18.7109375" style="38" bestFit="1" customWidth="1"/>
    <col min="513" max="513" width="37.28515625" style="38" customWidth="1"/>
    <col min="514" max="514" width="9.28515625" style="38" bestFit="1" customWidth="1"/>
    <col min="515" max="515" width="15.85546875" style="38" customWidth="1"/>
    <col min="516" max="516" width="32.85546875" style="38" customWidth="1"/>
    <col min="517" max="517" width="16.28515625" style="38" customWidth="1"/>
    <col min="518" max="518" width="40.85546875" style="38" customWidth="1"/>
    <col min="519" max="519" width="20" style="38" customWidth="1"/>
    <col min="520" max="520" width="24.85546875" style="38" customWidth="1"/>
    <col min="521" max="521" width="48.140625" style="38" customWidth="1"/>
    <col min="522" max="522" width="16.140625" style="38" customWidth="1"/>
    <col min="523" max="523" width="15.28515625" style="38" customWidth="1"/>
    <col min="524" max="767" width="9.140625" style="38"/>
    <col min="768" max="768" width="18.7109375" style="38" bestFit="1" customWidth="1"/>
    <col min="769" max="769" width="37.28515625" style="38" customWidth="1"/>
    <col min="770" max="770" width="9.28515625" style="38" bestFit="1" customWidth="1"/>
    <col min="771" max="771" width="15.85546875" style="38" customWidth="1"/>
    <col min="772" max="772" width="32.85546875" style="38" customWidth="1"/>
    <col min="773" max="773" width="16.28515625" style="38" customWidth="1"/>
    <col min="774" max="774" width="40.85546875" style="38" customWidth="1"/>
    <col min="775" max="775" width="20" style="38" customWidth="1"/>
    <col min="776" max="776" width="24.85546875" style="38" customWidth="1"/>
    <col min="777" max="777" width="48.140625" style="38" customWidth="1"/>
    <col min="778" max="778" width="16.140625" style="38" customWidth="1"/>
    <col min="779" max="779" width="15.28515625" style="38" customWidth="1"/>
    <col min="780" max="1023" width="9.140625" style="38"/>
    <col min="1024" max="1024" width="18.7109375" style="38" bestFit="1" customWidth="1"/>
    <col min="1025" max="1025" width="37.28515625" style="38" customWidth="1"/>
    <col min="1026" max="1026" width="9.28515625" style="38" bestFit="1" customWidth="1"/>
    <col min="1027" max="1027" width="15.85546875" style="38" customWidth="1"/>
    <col min="1028" max="1028" width="32.85546875" style="38" customWidth="1"/>
    <col min="1029" max="1029" width="16.28515625" style="38" customWidth="1"/>
    <col min="1030" max="1030" width="40.85546875" style="38" customWidth="1"/>
    <col min="1031" max="1031" width="20" style="38" customWidth="1"/>
    <col min="1032" max="1032" width="24.85546875" style="38" customWidth="1"/>
    <col min="1033" max="1033" width="48.140625" style="38" customWidth="1"/>
    <col min="1034" max="1034" width="16.140625" style="38" customWidth="1"/>
    <col min="1035" max="1035" width="15.28515625" style="38" customWidth="1"/>
    <col min="1036" max="1279" width="9.140625" style="38"/>
    <col min="1280" max="1280" width="18.7109375" style="38" bestFit="1" customWidth="1"/>
    <col min="1281" max="1281" width="37.28515625" style="38" customWidth="1"/>
    <col min="1282" max="1282" width="9.28515625" style="38" bestFit="1" customWidth="1"/>
    <col min="1283" max="1283" width="15.85546875" style="38" customWidth="1"/>
    <col min="1284" max="1284" width="32.85546875" style="38" customWidth="1"/>
    <col min="1285" max="1285" width="16.28515625" style="38" customWidth="1"/>
    <col min="1286" max="1286" width="40.85546875" style="38" customWidth="1"/>
    <col min="1287" max="1287" width="20" style="38" customWidth="1"/>
    <col min="1288" max="1288" width="24.85546875" style="38" customWidth="1"/>
    <col min="1289" max="1289" width="48.140625" style="38" customWidth="1"/>
    <col min="1290" max="1290" width="16.140625" style="38" customWidth="1"/>
    <col min="1291" max="1291" width="15.28515625" style="38" customWidth="1"/>
    <col min="1292" max="1535" width="9.140625" style="38"/>
    <col min="1536" max="1536" width="18.7109375" style="38" bestFit="1" customWidth="1"/>
    <col min="1537" max="1537" width="37.28515625" style="38" customWidth="1"/>
    <col min="1538" max="1538" width="9.28515625" style="38" bestFit="1" customWidth="1"/>
    <col min="1539" max="1539" width="15.85546875" style="38" customWidth="1"/>
    <col min="1540" max="1540" width="32.85546875" style="38" customWidth="1"/>
    <col min="1541" max="1541" width="16.28515625" style="38" customWidth="1"/>
    <col min="1542" max="1542" width="40.85546875" style="38" customWidth="1"/>
    <col min="1543" max="1543" width="20" style="38" customWidth="1"/>
    <col min="1544" max="1544" width="24.85546875" style="38" customWidth="1"/>
    <col min="1545" max="1545" width="48.140625" style="38" customWidth="1"/>
    <col min="1546" max="1546" width="16.140625" style="38" customWidth="1"/>
    <col min="1547" max="1547" width="15.28515625" style="38" customWidth="1"/>
    <col min="1548" max="1791" width="9.140625" style="38"/>
    <col min="1792" max="1792" width="18.7109375" style="38" bestFit="1" customWidth="1"/>
    <col min="1793" max="1793" width="37.28515625" style="38" customWidth="1"/>
    <col min="1794" max="1794" width="9.28515625" style="38" bestFit="1" customWidth="1"/>
    <col min="1795" max="1795" width="15.85546875" style="38" customWidth="1"/>
    <col min="1796" max="1796" width="32.85546875" style="38" customWidth="1"/>
    <col min="1797" max="1797" width="16.28515625" style="38" customWidth="1"/>
    <col min="1798" max="1798" width="40.85546875" style="38" customWidth="1"/>
    <col min="1799" max="1799" width="20" style="38" customWidth="1"/>
    <col min="1800" max="1800" width="24.85546875" style="38" customWidth="1"/>
    <col min="1801" max="1801" width="48.140625" style="38" customWidth="1"/>
    <col min="1802" max="1802" width="16.140625" style="38" customWidth="1"/>
    <col min="1803" max="1803" width="15.28515625" style="38" customWidth="1"/>
    <col min="1804" max="2047" width="9.140625" style="38"/>
    <col min="2048" max="2048" width="18.7109375" style="38" bestFit="1" customWidth="1"/>
    <col min="2049" max="2049" width="37.28515625" style="38" customWidth="1"/>
    <col min="2050" max="2050" width="9.28515625" style="38" bestFit="1" customWidth="1"/>
    <col min="2051" max="2051" width="15.85546875" style="38" customWidth="1"/>
    <col min="2052" max="2052" width="32.85546875" style="38" customWidth="1"/>
    <col min="2053" max="2053" width="16.28515625" style="38" customWidth="1"/>
    <col min="2054" max="2054" width="40.85546875" style="38" customWidth="1"/>
    <col min="2055" max="2055" width="20" style="38" customWidth="1"/>
    <col min="2056" max="2056" width="24.85546875" style="38" customWidth="1"/>
    <col min="2057" max="2057" width="48.140625" style="38" customWidth="1"/>
    <col min="2058" max="2058" width="16.140625" style="38" customWidth="1"/>
    <col min="2059" max="2059" width="15.28515625" style="38" customWidth="1"/>
    <col min="2060" max="2303" width="9.140625" style="38"/>
    <col min="2304" max="2304" width="18.7109375" style="38" bestFit="1" customWidth="1"/>
    <col min="2305" max="2305" width="37.28515625" style="38" customWidth="1"/>
    <col min="2306" max="2306" width="9.28515625" style="38" bestFit="1" customWidth="1"/>
    <col min="2307" max="2307" width="15.85546875" style="38" customWidth="1"/>
    <col min="2308" max="2308" width="32.85546875" style="38" customWidth="1"/>
    <col min="2309" max="2309" width="16.28515625" style="38" customWidth="1"/>
    <col min="2310" max="2310" width="40.85546875" style="38" customWidth="1"/>
    <col min="2311" max="2311" width="20" style="38" customWidth="1"/>
    <col min="2312" max="2312" width="24.85546875" style="38" customWidth="1"/>
    <col min="2313" max="2313" width="48.140625" style="38" customWidth="1"/>
    <col min="2314" max="2314" width="16.140625" style="38" customWidth="1"/>
    <col min="2315" max="2315" width="15.28515625" style="38" customWidth="1"/>
    <col min="2316" max="2559" width="9.140625" style="38"/>
    <col min="2560" max="2560" width="18.7109375" style="38" bestFit="1" customWidth="1"/>
    <col min="2561" max="2561" width="37.28515625" style="38" customWidth="1"/>
    <col min="2562" max="2562" width="9.28515625" style="38" bestFit="1" customWidth="1"/>
    <col min="2563" max="2563" width="15.85546875" style="38" customWidth="1"/>
    <col min="2564" max="2564" width="32.85546875" style="38" customWidth="1"/>
    <col min="2565" max="2565" width="16.28515625" style="38" customWidth="1"/>
    <col min="2566" max="2566" width="40.85546875" style="38" customWidth="1"/>
    <col min="2567" max="2567" width="20" style="38" customWidth="1"/>
    <col min="2568" max="2568" width="24.85546875" style="38" customWidth="1"/>
    <col min="2569" max="2569" width="48.140625" style="38" customWidth="1"/>
    <col min="2570" max="2570" width="16.140625" style="38" customWidth="1"/>
    <col min="2571" max="2571" width="15.28515625" style="38" customWidth="1"/>
    <col min="2572" max="2815" width="9.140625" style="38"/>
    <col min="2816" max="2816" width="18.7109375" style="38" bestFit="1" customWidth="1"/>
    <col min="2817" max="2817" width="37.28515625" style="38" customWidth="1"/>
    <col min="2818" max="2818" width="9.28515625" style="38" bestFit="1" customWidth="1"/>
    <col min="2819" max="2819" width="15.85546875" style="38" customWidth="1"/>
    <col min="2820" max="2820" width="32.85546875" style="38" customWidth="1"/>
    <col min="2821" max="2821" width="16.28515625" style="38" customWidth="1"/>
    <col min="2822" max="2822" width="40.85546875" style="38" customWidth="1"/>
    <col min="2823" max="2823" width="20" style="38" customWidth="1"/>
    <col min="2824" max="2824" width="24.85546875" style="38" customWidth="1"/>
    <col min="2825" max="2825" width="48.140625" style="38" customWidth="1"/>
    <col min="2826" max="2826" width="16.140625" style="38" customWidth="1"/>
    <col min="2827" max="2827" width="15.28515625" style="38" customWidth="1"/>
    <col min="2828" max="3071" width="9.140625" style="38"/>
    <col min="3072" max="3072" width="18.7109375" style="38" bestFit="1" customWidth="1"/>
    <col min="3073" max="3073" width="37.28515625" style="38" customWidth="1"/>
    <col min="3074" max="3074" width="9.28515625" style="38" bestFit="1" customWidth="1"/>
    <col min="3075" max="3075" width="15.85546875" style="38" customWidth="1"/>
    <col min="3076" max="3076" width="32.85546875" style="38" customWidth="1"/>
    <col min="3077" max="3077" width="16.28515625" style="38" customWidth="1"/>
    <col min="3078" max="3078" width="40.85546875" style="38" customWidth="1"/>
    <col min="3079" max="3079" width="20" style="38" customWidth="1"/>
    <col min="3080" max="3080" width="24.85546875" style="38" customWidth="1"/>
    <col min="3081" max="3081" width="48.140625" style="38" customWidth="1"/>
    <col min="3082" max="3082" width="16.140625" style="38" customWidth="1"/>
    <col min="3083" max="3083" width="15.28515625" style="38" customWidth="1"/>
    <col min="3084" max="3327" width="9.140625" style="38"/>
    <col min="3328" max="3328" width="18.7109375" style="38" bestFit="1" customWidth="1"/>
    <col min="3329" max="3329" width="37.28515625" style="38" customWidth="1"/>
    <col min="3330" max="3330" width="9.28515625" style="38" bestFit="1" customWidth="1"/>
    <col min="3331" max="3331" width="15.85546875" style="38" customWidth="1"/>
    <col min="3332" max="3332" width="32.85546875" style="38" customWidth="1"/>
    <col min="3333" max="3333" width="16.28515625" style="38" customWidth="1"/>
    <col min="3334" max="3334" width="40.85546875" style="38" customWidth="1"/>
    <col min="3335" max="3335" width="20" style="38" customWidth="1"/>
    <col min="3336" max="3336" width="24.85546875" style="38" customWidth="1"/>
    <col min="3337" max="3337" width="48.140625" style="38" customWidth="1"/>
    <col min="3338" max="3338" width="16.140625" style="38" customWidth="1"/>
    <col min="3339" max="3339" width="15.28515625" style="38" customWidth="1"/>
    <col min="3340" max="3583" width="9.140625" style="38"/>
    <col min="3584" max="3584" width="18.7109375" style="38" bestFit="1" customWidth="1"/>
    <col min="3585" max="3585" width="37.28515625" style="38" customWidth="1"/>
    <col min="3586" max="3586" width="9.28515625" style="38" bestFit="1" customWidth="1"/>
    <col min="3587" max="3587" width="15.85546875" style="38" customWidth="1"/>
    <col min="3588" max="3588" width="32.85546875" style="38" customWidth="1"/>
    <col min="3589" max="3589" width="16.28515625" style="38" customWidth="1"/>
    <col min="3590" max="3590" width="40.85546875" style="38" customWidth="1"/>
    <col min="3591" max="3591" width="20" style="38" customWidth="1"/>
    <col min="3592" max="3592" width="24.85546875" style="38" customWidth="1"/>
    <col min="3593" max="3593" width="48.140625" style="38" customWidth="1"/>
    <col min="3594" max="3594" width="16.140625" style="38" customWidth="1"/>
    <col min="3595" max="3595" width="15.28515625" style="38" customWidth="1"/>
    <col min="3596" max="3839" width="9.140625" style="38"/>
    <col min="3840" max="3840" width="18.7109375" style="38" bestFit="1" customWidth="1"/>
    <col min="3841" max="3841" width="37.28515625" style="38" customWidth="1"/>
    <col min="3842" max="3842" width="9.28515625" style="38" bestFit="1" customWidth="1"/>
    <col min="3843" max="3843" width="15.85546875" style="38" customWidth="1"/>
    <col min="3844" max="3844" width="32.85546875" style="38" customWidth="1"/>
    <col min="3845" max="3845" width="16.28515625" style="38" customWidth="1"/>
    <col min="3846" max="3846" width="40.85546875" style="38" customWidth="1"/>
    <col min="3847" max="3847" width="20" style="38" customWidth="1"/>
    <col min="3848" max="3848" width="24.85546875" style="38" customWidth="1"/>
    <col min="3849" max="3849" width="48.140625" style="38" customWidth="1"/>
    <col min="3850" max="3850" width="16.140625" style="38" customWidth="1"/>
    <col min="3851" max="3851" width="15.28515625" style="38" customWidth="1"/>
    <col min="3852" max="4095" width="9.140625" style="38"/>
    <col min="4096" max="4096" width="18.7109375" style="38" bestFit="1" customWidth="1"/>
    <col min="4097" max="4097" width="37.28515625" style="38" customWidth="1"/>
    <col min="4098" max="4098" width="9.28515625" style="38" bestFit="1" customWidth="1"/>
    <col min="4099" max="4099" width="15.85546875" style="38" customWidth="1"/>
    <col min="4100" max="4100" width="32.85546875" style="38" customWidth="1"/>
    <col min="4101" max="4101" width="16.28515625" style="38" customWidth="1"/>
    <col min="4102" max="4102" width="40.85546875" style="38" customWidth="1"/>
    <col min="4103" max="4103" width="20" style="38" customWidth="1"/>
    <col min="4104" max="4104" width="24.85546875" style="38" customWidth="1"/>
    <col min="4105" max="4105" width="48.140625" style="38" customWidth="1"/>
    <col min="4106" max="4106" width="16.140625" style="38" customWidth="1"/>
    <col min="4107" max="4107" width="15.28515625" style="38" customWidth="1"/>
    <col min="4108" max="4351" width="9.140625" style="38"/>
    <col min="4352" max="4352" width="18.7109375" style="38" bestFit="1" customWidth="1"/>
    <col min="4353" max="4353" width="37.28515625" style="38" customWidth="1"/>
    <col min="4354" max="4354" width="9.28515625" style="38" bestFit="1" customWidth="1"/>
    <col min="4355" max="4355" width="15.85546875" style="38" customWidth="1"/>
    <col min="4356" max="4356" width="32.85546875" style="38" customWidth="1"/>
    <col min="4357" max="4357" width="16.28515625" style="38" customWidth="1"/>
    <col min="4358" max="4358" width="40.85546875" style="38" customWidth="1"/>
    <col min="4359" max="4359" width="20" style="38" customWidth="1"/>
    <col min="4360" max="4360" width="24.85546875" style="38" customWidth="1"/>
    <col min="4361" max="4361" width="48.140625" style="38" customWidth="1"/>
    <col min="4362" max="4362" width="16.140625" style="38" customWidth="1"/>
    <col min="4363" max="4363" width="15.28515625" style="38" customWidth="1"/>
    <col min="4364" max="4607" width="9.140625" style="38"/>
    <col min="4608" max="4608" width="18.7109375" style="38" bestFit="1" customWidth="1"/>
    <col min="4609" max="4609" width="37.28515625" style="38" customWidth="1"/>
    <col min="4610" max="4610" width="9.28515625" style="38" bestFit="1" customWidth="1"/>
    <col min="4611" max="4611" width="15.85546875" style="38" customWidth="1"/>
    <col min="4612" max="4612" width="32.85546875" style="38" customWidth="1"/>
    <col min="4613" max="4613" width="16.28515625" style="38" customWidth="1"/>
    <col min="4614" max="4614" width="40.85546875" style="38" customWidth="1"/>
    <col min="4615" max="4615" width="20" style="38" customWidth="1"/>
    <col min="4616" max="4616" width="24.85546875" style="38" customWidth="1"/>
    <col min="4617" max="4617" width="48.140625" style="38" customWidth="1"/>
    <col min="4618" max="4618" width="16.140625" style="38" customWidth="1"/>
    <col min="4619" max="4619" width="15.28515625" style="38" customWidth="1"/>
    <col min="4620" max="4863" width="9.140625" style="38"/>
    <col min="4864" max="4864" width="18.7109375" style="38" bestFit="1" customWidth="1"/>
    <col min="4865" max="4865" width="37.28515625" style="38" customWidth="1"/>
    <col min="4866" max="4866" width="9.28515625" style="38" bestFit="1" customWidth="1"/>
    <col min="4867" max="4867" width="15.85546875" style="38" customWidth="1"/>
    <col min="4868" max="4868" width="32.85546875" style="38" customWidth="1"/>
    <col min="4869" max="4869" width="16.28515625" style="38" customWidth="1"/>
    <col min="4870" max="4870" width="40.85546875" style="38" customWidth="1"/>
    <col min="4871" max="4871" width="20" style="38" customWidth="1"/>
    <col min="4872" max="4872" width="24.85546875" style="38" customWidth="1"/>
    <col min="4873" max="4873" width="48.140625" style="38" customWidth="1"/>
    <col min="4874" max="4874" width="16.140625" style="38" customWidth="1"/>
    <col min="4875" max="4875" width="15.28515625" style="38" customWidth="1"/>
    <col min="4876" max="5119" width="9.140625" style="38"/>
    <col min="5120" max="5120" width="18.7109375" style="38" bestFit="1" customWidth="1"/>
    <col min="5121" max="5121" width="37.28515625" style="38" customWidth="1"/>
    <col min="5122" max="5122" width="9.28515625" style="38" bestFit="1" customWidth="1"/>
    <col min="5123" max="5123" width="15.85546875" style="38" customWidth="1"/>
    <col min="5124" max="5124" width="32.85546875" style="38" customWidth="1"/>
    <col min="5125" max="5125" width="16.28515625" style="38" customWidth="1"/>
    <col min="5126" max="5126" width="40.85546875" style="38" customWidth="1"/>
    <col min="5127" max="5127" width="20" style="38" customWidth="1"/>
    <col min="5128" max="5128" width="24.85546875" style="38" customWidth="1"/>
    <col min="5129" max="5129" width="48.140625" style="38" customWidth="1"/>
    <col min="5130" max="5130" width="16.140625" style="38" customWidth="1"/>
    <col min="5131" max="5131" width="15.28515625" style="38" customWidth="1"/>
    <col min="5132" max="5375" width="9.140625" style="38"/>
    <col min="5376" max="5376" width="18.7109375" style="38" bestFit="1" customWidth="1"/>
    <col min="5377" max="5377" width="37.28515625" style="38" customWidth="1"/>
    <col min="5378" max="5378" width="9.28515625" style="38" bestFit="1" customWidth="1"/>
    <col min="5379" max="5379" width="15.85546875" style="38" customWidth="1"/>
    <col min="5380" max="5380" width="32.85546875" style="38" customWidth="1"/>
    <col min="5381" max="5381" width="16.28515625" style="38" customWidth="1"/>
    <col min="5382" max="5382" width="40.85546875" style="38" customWidth="1"/>
    <col min="5383" max="5383" width="20" style="38" customWidth="1"/>
    <col min="5384" max="5384" width="24.85546875" style="38" customWidth="1"/>
    <col min="5385" max="5385" width="48.140625" style="38" customWidth="1"/>
    <col min="5386" max="5386" width="16.140625" style="38" customWidth="1"/>
    <col min="5387" max="5387" width="15.28515625" style="38" customWidth="1"/>
    <col min="5388" max="5631" width="9.140625" style="38"/>
    <col min="5632" max="5632" width="18.7109375" style="38" bestFit="1" customWidth="1"/>
    <col min="5633" max="5633" width="37.28515625" style="38" customWidth="1"/>
    <col min="5634" max="5634" width="9.28515625" style="38" bestFit="1" customWidth="1"/>
    <col min="5635" max="5635" width="15.85546875" style="38" customWidth="1"/>
    <col min="5636" max="5636" width="32.85546875" style="38" customWidth="1"/>
    <col min="5637" max="5637" width="16.28515625" style="38" customWidth="1"/>
    <col min="5638" max="5638" width="40.85546875" style="38" customWidth="1"/>
    <col min="5639" max="5639" width="20" style="38" customWidth="1"/>
    <col min="5640" max="5640" width="24.85546875" style="38" customWidth="1"/>
    <col min="5641" max="5641" width="48.140625" style="38" customWidth="1"/>
    <col min="5642" max="5642" width="16.140625" style="38" customWidth="1"/>
    <col min="5643" max="5643" width="15.28515625" style="38" customWidth="1"/>
    <col min="5644" max="5887" width="9.140625" style="38"/>
    <col min="5888" max="5888" width="18.7109375" style="38" bestFit="1" customWidth="1"/>
    <col min="5889" max="5889" width="37.28515625" style="38" customWidth="1"/>
    <col min="5890" max="5890" width="9.28515625" style="38" bestFit="1" customWidth="1"/>
    <col min="5891" max="5891" width="15.85546875" style="38" customWidth="1"/>
    <col min="5892" max="5892" width="32.85546875" style="38" customWidth="1"/>
    <col min="5893" max="5893" width="16.28515625" style="38" customWidth="1"/>
    <col min="5894" max="5894" width="40.85546875" style="38" customWidth="1"/>
    <col min="5895" max="5895" width="20" style="38" customWidth="1"/>
    <col min="5896" max="5896" width="24.85546875" style="38" customWidth="1"/>
    <col min="5897" max="5897" width="48.140625" style="38" customWidth="1"/>
    <col min="5898" max="5898" width="16.140625" style="38" customWidth="1"/>
    <col min="5899" max="5899" width="15.28515625" style="38" customWidth="1"/>
    <col min="5900" max="6143" width="9.140625" style="38"/>
    <col min="6144" max="6144" width="18.7109375" style="38" bestFit="1" customWidth="1"/>
    <col min="6145" max="6145" width="37.28515625" style="38" customWidth="1"/>
    <col min="6146" max="6146" width="9.28515625" style="38" bestFit="1" customWidth="1"/>
    <col min="6147" max="6147" width="15.85546875" style="38" customWidth="1"/>
    <col min="6148" max="6148" width="32.85546875" style="38" customWidth="1"/>
    <col min="6149" max="6149" width="16.28515625" style="38" customWidth="1"/>
    <col min="6150" max="6150" width="40.85546875" style="38" customWidth="1"/>
    <col min="6151" max="6151" width="20" style="38" customWidth="1"/>
    <col min="6152" max="6152" width="24.85546875" style="38" customWidth="1"/>
    <col min="6153" max="6153" width="48.140625" style="38" customWidth="1"/>
    <col min="6154" max="6154" width="16.140625" style="38" customWidth="1"/>
    <col min="6155" max="6155" width="15.28515625" style="38" customWidth="1"/>
    <col min="6156" max="6399" width="9.140625" style="38"/>
    <col min="6400" max="6400" width="18.7109375" style="38" bestFit="1" customWidth="1"/>
    <col min="6401" max="6401" width="37.28515625" style="38" customWidth="1"/>
    <col min="6402" max="6402" width="9.28515625" style="38" bestFit="1" customWidth="1"/>
    <col min="6403" max="6403" width="15.85546875" style="38" customWidth="1"/>
    <col min="6404" max="6404" width="32.85546875" style="38" customWidth="1"/>
    <col min="6405" max="6405" width="16.28515625" style="38" customWidth="1"/>
    <col min="6406" max="6406" width="40.85546875" style="38" customWidth="1"/>
    <col min="6407" max="6407" width="20" style="38" customWidth="1"/>
    <col min="6408" max="6408" width="24.85546875" style="38" customWidth="1"/>
    <col min="6409" max="6409" width="48.140625" style="38" customWidth="1"/>
    <col min="6410" max="6410" width="16.140625" style="38" customWidth="1"/>
    <col min="6411" max="6411" width="15.28515625" style="38" customWidth="1"/>
    <col min="6412" max="6655" width="9.140625" style="38"/>
    <col min="6656" max="6656" width="18.7109375" style="38" bestFit="1" customWidth="1"/>
    <col min="6657" max="6657" width="37.28515625" style="38" customWidth="1"/>
    <col min="6658" max="6658" width="9.28515625" style="38" bestFit="1" customWidth="1"/>
    <col min="6659" max="6659" width="15.85546875" style="38" customWidth="1"/>
    <col min="6660" max="6660" width="32.85546875" style="38" customWidth="1"/>
    <col min="6661" max="6661" width="16.28515625" style="38" customWidth="1"/>
    <col min="6662" max="6662" width="40.85546875" style="38" customWidth="1"/>
    <col min="6663" max="6663" width="20" style="38" customWidth="1"/>
    <col min="6664" max="6664" width="24.85546875" style="38" customWidth="1"/>
    <col min="6665" max="6665" width="48.140625" style="38" customWidth="1"/>
    <col min="6666" max="6666" width="16.140625" style="38" customWidth="1"/>
    <col min="6667" max="6667" width="15.28515625" style="38" customWidth="1"/>
    <col min="6668" max="6911" width="9.140625" style="38"/>
    <col min="6912" max="6912" width="18.7109375" style="38" bestFit="1" customWidth="1"/>
    <col min="6913" max="6913" width="37.28515625" style="38" customWidth="1"/>
    <col min="6914" max="6914" width="9.28515625" style="38" bestFit="1" customWidth="1"/>
    <col min="6915" max="6915" width="15.85546875" style="38" customWidth="1"/>
    <col min="6916" max="6916" width="32.85546875" style="38" customWidth="1"/>
    <col min="6917" max="6917" width="16.28515625" style="38" customWidth="1"/>
    <col min="6918" max="6918" width="40.85546875" style="38" customWidth="1"/>
    <col min="6919" max="6919" width="20" style="38" customWidth="1"/>
    <col min="6920" max="6920" width="24.85546875" style="38" customWidth="1"/>
    <col min="6921" max="6921" width="48.140625" style="38" customWidth="1"/>
    <col min="6922" max="6922" width="16.140625" style="38" customWidth="1"/>
    <col min="6923" max="6923" width="15.28515625" style="38" customWidth="1"/>
    <col min="6924" max="7167" width="9.140625" style="38"/>
    <col min="7168" max="7168" width="18.7109375" style="38" bestFit="1" customWidth="1"/>
    <col min="7169" max="7169" width="37.28515625" style="38" customWidth="1"/>
    <col min="7170" max="7170" width="9.28515625" style="38" bestFit="1" customWidth="1"/>
    <col min="7171" max="7171" width="15.85546875" style="38" customWidth="1"/>
    <col min="7172" max="7172" width="32.85546875" style="38" customWidth="1"/>
    <col min="7173" max="7173" width="16.28515625" style="38" customWidth="1"/>
    <col min="7174" max="7174" width="40.85546875" style="38" customWidth="1"/>
    <col min="7175" max="7175" width="20" style="38" customWidth="1"/>
    <col min="7176" max="7176" width="24.85546875" style="38" customWidth="1"/>
    <col min="7177" max="7177" width="48.140625" style="38" customWidth="1"/>
    <col min="7178" max="7178" width="16.140625" style="38" customWidth="1"/>
    <col min="7179" max="7179" width="15.28515625" style="38" customWidth="1"/>
    <col min="7180" max="7423" width="9.140625" style="38"/>
    <col min="7424" max="7424" width="18.7109375" style="38" bestFit="1" customWidth="1"/>
    <col min="7425" max="7425" width="37.28515625" style="38" customWidth="1"/>
    <col min="7426" max="7426" width="9.28515625" style="38" bestFit="1" customWidth="1"/>
    <col min="7427" max="7427" width="15.85546875" style="38" customWidth="1"/>
    <col min="7428" max="7428" width="32.85546875" style="38" customWidth="1"/>
    <col min="7429" max="7429" width="16.28515625" style="38" customWidth="1"/>
    <col min="7430" max="7430" width="40.85546875" style="38" customWidth="1"/>
    <col min="7431" max="7431" width="20" style="38" customWidth="1"/>
    <col min="7432" max="7432" width="24.85546875" style="38" customWidth="1"/>
    <col min="7433" max="7433" width="48.140625" style="38" customWidth="1"/>
    <col min="7434" max="7434" width="16.140625" style="38" customWidth="1"/>
    <col min="7435" max="7435" width="15.28515625" style="38" customWidth="1"/>
    <col min="7436" max="7679" width="9.140625" style="38"/>
    <col min="7680" max="7680" width="18.7109375" style="38" bestFit="1" customWidth="1"/>
    <col min="7681" max="7681" width="37.28515625" style="38" customWidth="1"/>
    <col min="7682" max="7682" width="9.28515625" style="38" bestFit="1" customWidth="1"/>
    <col min="7683" max="7683" width="15.85546875" style="38" customWidth="1"/>
    <col min="7684" max="7684" width="32.85546875" style="38" customWidth="1"/>
    <col min="7685" max="7685" width="16.28515625" style="38" customWidth="1"/>
    <col min="7686" max="7686" width="40.85546875" style="38" customWidth="1"/>
    <col min="7687" max="7687" width="20" style="38" customWidth="1"/>
    <col min="7688" max="7688" width="24.85546875" style="38" customWidth="1"/>
    <col min="7689" max="7689" width="48.140625" style="38" customWidth="1"/>
    <col min="7690" max="7690" width="16.140625" style="38" customWidth="1"/>
    <col min="7691" max="7691" width="15.28515625" style="38" customWidth="1"/>
    <col min="7692" max="7935" width="9.140625" style="38"/>
    <col min="7936" max="7936" width="18.7109375" style="38" bestFit="1" customWidth="1"/>
    <col min="7937" max="7937" width="37.28515625" style="38" customWidth="1"/>
    <col min="7938" max="7938" width="9.28515625" style="38" bestFit="1" customWidth="1"/>
    <col min="7939" max="7939" width="15.85546875" style="38" customWidth="1"/>
    <col min="7940" max="7940" width="32.85546875" style="38" customWidth="1"/>
    <col min="7941" max="7941" width="16.28515625" style="38" customWidth="1"/>
    <col min="7942" max="7942" width="40.85546875" style="38" customWidth="1"/>
    <col min="7943" max="7943" width="20" style="38" customWidth="1"/>
    <col min="7944" max="7944" width="24.85546875" style="38" customWidth="1"/>
    <col min="7945" max="7945" width="48.140625" style="38" customWidth="1"/>
    <col min="7946" max="7946" width="16.140625" style="38" customWidth="1"/>
    <col min="7947" max="7947" width="15.28515625" style="38" customWidth="1"/>
    <col min="7948" max="8191" width="9.140625" style="38"/>
    <col min="8192" max="8192" width="18.7109375" style="38" bestFit="1" customWidth="1"/>
    <col min="8193" max="8193" width="37.28515625" style="38" customWidth="1"/>
    <col min="8194" max="8194" width="9.28515625" style="38" bestFit="1" customWidth="1"/>
    <col min="8195" max="8195" width="15.85546875" style="38" customWidth="1"/>
    <col min="8196" max="8196" width="32.85546875" style="38" customWidth="1"/>
    <col min="8197" max="8197" width="16.28515625" style="38" customWidth="1"/>
    <col min="8198" max="8198" width="40.85546875" style="38" customWidth="1"/>
    <col min="8199" max="8199" width="20" style="38" customWidth="1"/>
    <col min="8200" max="8200" width="24.85546875" style="38" customWidth="1"/>
    <col min="8201" max="8201" width="48.140625" style="38" customWidth="1"/>
    <col min="8202" max="8202" width="16.140625" style="38" customWidth="1"/>
    <col min="8203" max="8203" width="15.28515625" style="38" customWidth="1"/>
    <col min="8204" max="8447" width="9.140625" style="38"/>
    <col min="8448" max="8448" width="18.7109375" style="38" bestFit="1" customWidth="1"/>
    <col min="8449" max="8449" width="37.28515625" style="38" customWidth="1"/>
    <col min="8450" max="8450" width="9.28515625" style="38" bestFit="1" customWidth="1"/>
    <col min="8451" max="8451" width="15.85546875" style="38" customWidth="1"/>
    <col min="8452" max="8452" width="32.85546875" style="38" customWidth="1"/>
    <col min="8453" max="8453" width="16.28515625" style="38" customWidth="1"/>
    <col min="8454" max="8454" width="40.85546875" style="38" customWidth="1"/>
    <col min="8455" max="8455" width="20" style="38" customWidth="1"/>
    <col min="8456" max="8456" width="24.85546875" style="38" customWidth="1"/>
    <col min="8457" max="8457" width="48.140625" style="38" customWidth="1"/>
    <col min="8458" max="8458" width="16.140625" style="38" customWidth="1"/>
    <col min="8459" max="8459" width="15.28515625" style="38" customWidth="1"/>
    <col min="8460" max="8703" width="9.140625" style="38"/>
    <col min="8704" max="8704" width="18.7109375" style="38" bestFit="1" customWidth="1"/>
    <col min="8705" max="8705" width="37.28515625" style="38" customWidth="1"/>
    <col min="8706" max="8706" width="9.28515625" style="38" bestFit="1" customWidth="1"/>
    <col min="8707" max="8707" width="15.85546875" style="38" customWidth="1"/>
    <col min="8708" max="8708" width="32.85546875" style="38" customWidth="1"/>
    <col min="8709" max="8709" width="16.28515625" style="38" customWidth="1"/>
    <col min="8710" max="8710" width="40.85546875" style="38" customWidth="1"/>
    <col min="8711" max="8711" width="20" style="38" customWidth="1"/>
    <col min="8712" max="8712" width="24.85546875" style="38" customWidth="1"/>
    <col min="8713" max="8713" width="48.140625" style="38" customWidth="1"/>
    <col min="8714" max="8714" width="16.140625" style="38" customWidth="1"/>
    <col min="8715" max="8715" width="15.28515625" style="38" customWidth="1"/>
    <col min="8716" max="8959" width="9.140625" style="38"/>
    <col min="8960" max="8960" width="18.7109375" style="38" bestFit="1" customWidth="1"/>
    <col min="8961" max="8961" width="37.28515625" style="38" customWidth="1"/>
    <col min="8962" max="8962" width="9.28515625" style="38" bestFit="1" customWidth="1"/>
    <col min="8963" max="8963" width="15.85546875" style="38" customWidth="1"/>
    <col min="8964" max="8964" width="32.85546875" style="38" customWidth="1"/>
    <col min="8965" max="8965" width="16.28515625" style="38" customWidth="1"/>
    <col min="8966" max="8966" width="40.85546875" style="38" customWidth="1"/>
    <col min="8967" max="8967" width="20" style="38" customWidth="1"/>
    <col min="8968" max="8968" width="24.85546875" style="38" customWidth="1"/>
    <col min="8969" max="8969" width="48.140625" style="38" customWidth="1"/>
    <col min="8970" max="8970" width="16.140625" style="38" customWidth="1"/>
    <col min="8971" max="8971" width="15.28515625" style="38" customWidth="1"/>
    <col min="8972" max="9215" width="9.140625" style="38"/>
    <col min="9216" max="9216" width="18.7109375" style="38" bestFit="1" customWidth="1"/>
    <col min="9217" max="9217" width="37.28515625" style="38" customWidth="1"/>
    <col min="9218" max="9218" width="9.28515625" style="38" bestFit="1" customWidth="1"/>
    <col min="9219" max="9219" width="15.85546875" style="38" customWidth="1"/>
    <col min="9220" max="9220" width="32.85546875" style="38" customWidth="1"/>
    <col min="9221" max="9221" width="16.28515625" style="38" customWidth="1"/>
    <col min="9222" max="9222" width="40.85546875" style="38" customWidth="1"/>
    <col min="9223" max="9223" width="20" style="38" customWidth="1"/>
    <col min="9224" max="9224" width="24.85546875" style="38" customWidth="1"/>
    <col min="9225" max="9225" width="48.140625" style="38" customWidth="1"/>
    <col min="9226" max="9226" width="16.140625" style="38" customWidth="1"/>
    <col min="9227" max="9227" width="15.28515625" style="38" customWidth="1"/>
    <col min="9228" max="9471" width="9.140625" style="38"/>
    <col min="9472" max="9472" width="18.7109375" style="38" bestFit="1" customWidth="1"/>
    <col min="9473" max="9473" width="37.28515625" style="38" customWidth="1"/>
    <col min="9474" max="9474" width="9.28515625" style="38" bestFit="1" customWidth="1"/>
    <col min="9475" max="9475" width="15.85546875" style="38" customWidth="1"/>
    <col min="9476" max="9476" width="32.85546875" style="38" customWidth="1"/>
    <col min="9477" max="9477" width="16.28515625" style="38" customWidth="1"/>
    <col min="9478" max="9478" width="40.85546875" style="38" customWidth="1"/>
    <col min="9479" max="9479" width="20" style="38" customWidth="1"/>
    <col min="9480" max="9480" width="24.85546875" style="38" customWidth="1"/>
    <col min="9481" max="9481" width="48.140625" style="38" customWidth="1"/>
    <col min="9482" max="9482" width="16.140625" style="38" customWidth="1"/>
    <col min="9483" max="9483" width="15.28515625" style="38" customWidth="1"/>
    <col min="9484" max="9727" width="9.140625" style="38"/>
    <col min="9728" max="9728" width="18.7109375" style="38" bestFit="1" customWidth="1"/>
    <col min="9729" max="9729" width="37.28515625" style="38" customWidth="1"/>
    <col min="9730" max="9730" width="9.28515625" style="38" bestFit="1" customWidth="1"/>
    <col min="9731" max="9731" width="15.85546875" style="38" customWidth="1"/>
    <col min="9732" max="9732" width="32.85546875" style="38" customWidth="1"/>
    <col min="9733" max="9733" width="16.28515625" style="38" customWidth="1"/>
    <col min="9734" max="9734" width="40.85546875" style="38" customWidth="1"/>
    <col min="9735" max="9735" width="20" style="38" customWidth="1"/>
    <col min="9736" max="9736" width="24.85546875" style="38" customWidth="1"/>
    <col min="9737" max="9737" width="48.140625" style="38" customWidth="1"/>
    <col min="9738" max="9738" width="16.140625" style="38" customWidth="1"/>
    <col min="9739" max="9739" width="15.28515625" style="38" customWidth="1"/>
    <col min="9740" max="9983" width="9.140625" style="38"/>
    <col min="9984" max="9984" width="18.7109375" style="38" bestFit="1" customWidth="1"/>
    <col min="9985" max="9985" width="37.28515625" style="38" customWidth="1"/>
    <col min="9986" max="9986" width="9.28515625" style="38" bestFit="1" customWidth="1"/>
    <col min="9987" max="9987" width="15.85546875" style="38" customWidth="1"/>
    <col min="9988" max="9988" width="32.85546875" style="38" customWidth="1"/>
    <col min="9989" max="9989" width="16.28515625" style="38" customWidth="1"/>
    <col min="9990" max="9990" width="40.85546875" style="38" customWidth="1"/>
    <col min="9991" max="9991" width="20" style="38" customWidth="1"/>
    <col min="9992" max="9992" width="24.85546875" style="38" customWidth="1"/>
    <col min="9993" max="9993" width="48.140625" style="38" customWidth="1"/>
    <col min="9994" max="9994" width="16.140625" style="38" customWidth="1"/>
    <col min="9995" max="9995" width="15.28515625" style="38" customWidth="1"/>
    <col min="9996" max="10239" width="9.140625" style="38"/>
    <col min="10240" max="10240" width="18.7109375" style="38" bestFit="1" customWidth="1"/>
    <col min="10241" max="10241" width="37.28515625" style="38" customWidth="1"/>
    <col min="10242" max="10242" width="9.28515625" style="38" bestFit="1" customWidth="1"/>
    <col min="10243" max="10243" width="15.85546875" style="38" customWidth="1"/>
    <col min="10244" max="10244" width="32.85546875" style="38" customWidth="1"/>
    <col min="10245" max="10245" width="16.28515625" style="38" customWidth="1"/>
    <col min="10246" max="10246" width="40.85546875" style="38" customWidth="1"/>
    <col min="10247" max="10247" width="20" style="38" customWidth="1"/>
    <col min="10248" max="10248" width="24.85546875" style="38" customWidth="1"/>
    <col min="10249" max="10249" width="48.140625" style="38" customWidth="1"/>
    <col min="10250" max="10250" width="16.140625" style="38" customWidth="1"/>
    <col min="10251" max="10251" width="15.28515625" style="38" customWidth="1"/>
    <col min="10252" max="10495" width="9.140625" style="38"/>
    <col min="10496" max="10496" width="18.7109375" style="38" bestFit="1" customWidth="1"/>
    <col min="10497" max="10497" width="37.28515625" style="38" customWidth="1"/>
    <col min="10498" max="10498" width="9.28515625" style="38" bestFit="1" customWidth="1"/>
    <col min="10499" max="10499" width="15.85546875" style="38" customWidth="1"/>
    <col min="10500" max="10500" width="32.85546875" style="38" customWidth="1"/>
    <col min="10501" max="10501" width="16.28515625" style="38" customWidth="1"/>
    <col min="10502" max="10502" width="40.85546875" style="38" customWidth="1"/>
    <col min="10503" max="10503" width="20" style="38" customWidth="1"/>
    <col min="10504" max="10504" width="24.85546875" style="38" customWidth="1"/>
    <col min="10505" max="10505" width="48.140625" style="38" customWidth="1"/>
    <col min="10506" max="10506" width="16.140625" style="38" customWidth="1"/>
    <col min="10507" max="10507" width="15.28515625" style="38" customWidth="1"/>
    <col min="10508" max="10751" width="9.140625" style="38"/>
    <col min="10752" max="10752" width="18.7109375" style="38" bestFit="1" customWidth="1"/>
    <col min="10753" max="10753" width="37.28515625" style="38" customWidth="1"/>
    <col min="10754" max="10754" width="9.28515625" style="38" bestFit="1" customWidth="1"/>
    <col min="10755" max="10755" width="15.85546875" style="38" customWidth="1"/>
    <col min="10756" max="10756" width="32.85546875" style="38" customWidth="1"/>
    <col min="10757" max="10757" width="16.28515625" style="38" customWidth="1"/>
    <col min="10758" max="10758" width="40.85546875" style="38" customWidth="1"/>
    <col min="10759" max="10759" width="20" style="38" customWidth="1"/>
    <col min="10760" max="10760" width="24.85546875" style="38" customWidth="1"/>
    <col min="10761" max="10761" width="48.140625" style="38" customWidth="1"/>
    <col min="10762" max="10762" width="16.140625" style="38" customWidth="1"/>
    <col min="10763" max="10763" width="15.28515625" style="38" customWidth="1"/>
    <col min="10764" max="11007" width="9.140625" style="38"/>
    <col min="11008" max="11008" width="18.7109375" style="38" bestFit="1" customWidth="1"/>
    <col min="11009" max="11009" width="37.28515625" style="38" customWidth="1"/>
    <col min="11010" max="11010" width="9.28515625" style="38" bestFit="1" customWidth="1"/>
    <col min="11011" max="11011" width="15.85546875" style="38" customWidth="1"/>
    <col min="11012" max="11012" width="32.85546875" style="38" customWidth="1"/>
    <col min="11013" max="11013" width="16.28515625" style="38" customWidth="1"/>
    <col min="11014" max="11014" width="40.85546875" style="38" customWidth="1"/>
    <col min="11015" max="11015" width="20" style="38" customWidth="1"/>
    <col min="11016" max="11016" width="24.85546875" style="38" customWidth="1"/>
    <col min="11017" max="11017" width="48.140625" style="38" customWidth="1"/>
    <col min="11018" max="11018" width="16.140625" style="38" customWidth="1"/>
    <col min="11019" max="11019" width="15.28515625" style="38" customWidth="1"/>
    <col min="11020" max="11263" width="9.140625" style="38"/>
    <col min="11264" max="11264" width="18.7109375" style="38" bestFit="1" customWidth="1"/>
    <col min="11265" max="11265" width="37.28515625" style="38" customWidth="1"/>
    <col min="11266" max="11266" width="9.28515625" style="38" bestFit="1" customWidth="1"/>
    <col min="11267" max="11267" width="15.85546875" style="38" customWidth="1"/>
    <col min="11268" max="11268" width="32.85546875" style="38" customWidth="1"/>
    <col min="11269" max="11269" width="16.28515625" style="38" customWidth="1"/>
    <col min="11270" max="11270" width="40.85546875" style="38" customWidth="1"/>
    <col min="11271" max="11271" width="20" style="38" customWidth="1"/>
    <col min="11272" max="11272" width="24.85546875" style="38" customWidth="1"/>
    <col min="11273" max="11273" width="48.140625" style="38" customWidth="1"/>
    <col min="11274" max="11274" width="16.140625" style="38" customWidth="1"/>
    <col min="11275" max="11275" width="15.28515625" style="38" customWidth="1"/>
    <col min="11276" max="11519" width="9.140625" style="38"/>
    <col min="11520" max="11520" width="18.7109375" style="38" bestFit="1" customWidth="1"/>
    <col min="11521" max="11521" width="37.28515625" style="38" customWidth="1"/>
    <col min="11522" max="11522" width="9.28515625" style="38" bestFit="1" customWidth="1"/>
    <col min="11523" max="11523" width="15.85546875" style="38" customWidth="1"/>
    <col min="11524" max="11524" width="32.85546875" style="38" customWidth="1"/>
    <col min="11525" max="11525" width="16.28515625" style="38" customWidth="1"/>
    <col min="11526" max="11526" width="40.85546875" style="38" customWidth="1"/>
    <col min="11527" max="11527" width="20" style="38" customWidth="1"/>
    <col min="11528" max="11528" width="24.85546875" style="38" customWidth="1"/>
    <col min="11529" max="11529" width="48.140625" style="38" customWidth="1"/>
    <col min="11530" max="11530" width="16.140625" style="38" customWidth="1"/>
    <col min="11531" max="11531" width="15.28515625" style="38" customWidth="1"/>
    <col min="11532" max="11775" width="9.140625" style="38"/>
    <col min="11776" max="11776" width="18.7109375" style="38" bestFit="1" customWidth="1"/>
    <col min="11777" max="11777" width="37.28515625" style="38" customWidth="1"/>
    <col min="11778" max="11778" width="9.28515625" style="38" bestFit="1" customWidth="1"/>
    <col min="11779" max="11779" width="15.85546875" style="38" customWidth="1"/>
    <col min="11780" max="11780" width="32.85546875" style="38" customWidth="1"/>
    <col min="11781" max="11781" width="16.28515625" style="38" customWidth="1"/>
    <col min="11782" max="11782" width="40.85546875" style="38" customWidth="1"/>
    <col min="11783" max="11783" width="20" style="38" customWidth="1"/>
    <col min="11784" max="11784" width="24.85546875" style="38" customWidth="1"/>
    <col min="11785" max="11785" width="48.140625" style="38" customWidth="1"/>
    <col min="11786" max="11786" width="16.140625" style="38" customWidth="1"/>
    <col min="11787" max="11787" width="15.28515625" style="38" customWidth="1"/>
    <col min="11788" max="12031" width="9.140625" style="38"/>
    <col min="12032" max="12032" width="18.7109375" style="38" bestFit="1" customWidth="1"/>
    <col min="12033" max="12033" width="37.28515625" style="38" customWidth="1"/>
    <col min="12034" max="12034" width="9.28515625" style="38" bestFit="1" customWidth="1"/>
    <col min="12035" max="12035" width="15.85546875" style="38" customWidth="1"/>
    <col min="12036" max="12036" width="32.85546875" style="38" customWidth="1"/>
    <col min="12037" max="12037" width="16.28515625" style="38" customWidth="1"/>
    <col min="12038" max="12038" width="40.85546875" style="38" customWidth="1"/>
    <col min="12039" max="12039" width="20" style="38" customWidth="1"/>
    <col min="12040" max="12040" width="24.85546875" style="38" customWidth="1"/>
    <col min="12041" max="12041" width="48.140625" style="38" customWidth="1"/>
    <col min="12042" max="12042" width="16.140625" style="38" customWidth="1"/>
    <col min="12043" max="12043" width="15.28515625" style="38" customWidth="1"/>
    <col min="12044" max="12287" width="9.140625" style="38"/>
    <col min="12288" max="12288" width="18.7109375" style="38" bestFit="1" customWidth="1"/>
    <col min="12289" max="12289" width="37.28515625" style="38" customWidth="1"/>
    <col min="12290" max="12290" width="9.28515625" style="38" bestFit="1" customWidth="1"/>
    <col min="12291" max="12291" width="15.85546875" style="38" customWidth="1"/>
    <col min="12292" max="12292" width="32.85546875" style="38" customWidth="1"/>
    <col min="12293" max="12293" width="16.28515625" style="38" customWidth="1"/>
    <col min="12294" max="12294" width="40.85546875" style="38" customWidth="1"/>
    <col min="12295" max="12295" width="20" style="38" customWidth="1"/>
    <col min="12296" max="12296" width="24.85546875" style="38" customWidth="1"/>
    <col min="12297" max="12297" width="48.140625" style="38" customWidth="1"/>
    <col min="12298" max="12298" width="16.140625" style="38" customWidth="1"/>
    <col min="12299" max="12299" width="15.28515625" style="38" customWidth="1"/>
    <col min="12300" max="12543" width="9.140625" style="38"/>
    <col min="12544" max="12544" width="18.7109375" style="38" bestFit="1" customWidth="1"/>
    <col min="12545" max="12545" width="37.28515625" style="38" customWidth="1"/>
    <col min="12546" max="12546" width="9.28515625" style="38" bestFit="1" customWidth="1"/>
    <col min="12547" max="12547" width="15.85546875" style="38" customWidth="1"/>
    <col min="12548" max="12548" width="32.85546875" style="38" customWidth="1"/>
    <col min="12549" max="12549" width="16.28515625" style="38" customWidth="1"/>
    <col min="12550" max="12550" width="40.85546875" style="38" customWidth="1"/>
    <col min="12551" max="12551" width="20" style="38" customWidth="1"/>
    <col min="12552" max="12552" width="24.85546875" style="38" customWidth="1"/>
    <col min="12553" max="12553" width="48.140625" style="38" customWidth="1"/>
    <col min="12554" max="12554" width="16.140625" style="38" customWidth="1"/>
    <col min="12555" max="12555" width="15.28515625" style="38" customWidth="1"/>
    <col min="12556" max="12799" width="9.140625" style="38"/>
    <col min="12800" max="12800" width="18.7109375" style="38" bestFit="1" customWidth="1"/>
    <col min="12801" max="12801" width="37.28515625" style="38" customWidth="1"/>
    <col min="12802" max="12802" width="9.28515625" style="38" bestFit="1" customWidth="1"/>
    <col min="12803" max="12803" width="15.85546875" style="38" customWidth="1"/>
    <col min="12804" max="12804" width="32.85546875" style="38" customWidth="1"/>
    <col min="12805" max="12805" width="16.28515625" style="38" customWidth="1"/>
    <col min="12806" max="12806" width="40.85546875" style="38" customWidth="1"/>
    <col min="12807" max="12807" width="20" style="38" customWidth="1"/>
    <col min="12808" max="12808" width="24.85546875" style="38" customWidth="1"/>
    <col min="12809" max="12809" width="48.140625" style="38" customWidth="1"/>
    <col min="12810" max="12810" width="16.140625" style="38" customWidth="1"/>
    <col min="12811" max="12811" width="15.28515625" style="38" customWidth="1"/>
    <col min="12812" max="13055" width="9.140625" style="38"/>
    <col min="13056" max="13056" width="18.7109375" style="38" bestFit="1" customWidth="1"/>
    <col min="13057" max="13057" width="37.28515625" style="38" customWidth="1"/>
    <col min="13058" max="13058" width="9.28515625" style="38" bestFit="1" customWidth="1"/>
    <col min="13059" max="13059" width="15.85546875" style="38" customWidth="1"/>
    <col min="13060" max="13060" width="32.85546875" style="38" customWidth="1"/>
    <col min="13061" max="13061" width="16.28515625" style="38" customWidth="1"/>
    <col min="13062" max="13062" width="40.85546875" style="38" customWidth="1"/>
    <col min="13063" max="13063" width="20" style="38" customWidth="1"/>
    <col min="13064" max="13064" width="24.85546875" style="38" customWidth="1"/>
    <col min="13065" max="13065" width="48.140625" style="38" customWidth="1"/>
    <col min="13066" max="13066" width="16.140625" style="38" customWidth="1"/>
    <col min="13067" max="13067" width="15.28515625" style="38" customWidth="1"/>
    <col min="13068" max="13311" width="9.140625" style="38"/>
    <col min="13312" max="13312" width="18.7109375" style="38" bestFit="1" customWidth="1"/>
    <col min="13313" max="13313" width="37.28515625" style="38" customWidth="1"/>
    <col min="13314" max="13314" width="9.28515625" style="38" bestFit="1" customWidth="1"/>
    <col min="13315" max="13315" width="15.85546875" style="38" customWidth="1"/>
    <col min="13316" max="13316" width="32.85546875" style="38" customWidth="1"/>
    <col min="13317" max="13317" width="16.28515625" style="38" customWidth="1"/>
    <col min="13318" max="13318" width="40.85546875" style="38" customWidth="1"/>
    <col min="13319" max="13319" width="20" style="38" customWidth="1"/>
    <col min="13320" max="13320" width="24.85546875" style="38" customWidth="1"/>
    <col min="13321" max="13321" width="48.140625" style="38" customWidth="1"/>
    <col min="13322" max="13322" width="16.140625" style="38" customWidth="1"/>
    <col min="13323" max="13323" width="15.28515625" style="38" customWidth="1"/>
    <col min="13324" max="13567" width="9.140625" style="38"/>
    <col min="13568" max="13568" width="18.7109375" style="38" bestFit="1" customWidth="1"/>
    <col min="13569" max="13569" width="37.28515625" style="38" customWidth="1"/>
    <col min="13570" max="13570" width="9.28515625" style="38" bestFit="1" customWidth="1"/>
    <col min="13571" max="13571" width="15.85546875" style="38" customWidth="1"/>
    <col min="13572" max="13572" width="32.85546875" style="38" customWidth="1"/>
    <col min="13573" max="13573" width="16.28515625" style="38" customWidth="1"/>
    <col min="13574" max="13574" width="40.85546875" style="38" customWidth="1"/>
    <col min="13575" max="13575" width="20" style="38" customWidth="1"/>
    <col min="13576" max="13576" width="24.85546875" style="38" customWidth="1"/>
    <col min="13577" max="13577" width="48.140625" style="38" customWidth="1"/>
    <col min="13578" max="13578" width="16.140625" style="38" customWidth="1"/>
    <col min="13579" max="13579" width="15.28515625" style="38" customWidth="1"/>
    <col min="13580" max="13823" width="9.140625" style="38"/>
    <col min="13824" max="13824" width="18.7109375" style="38" bestFit="1" customWidth="1"/>
    <col min="13825" max="13825" width="37.28515625" style="38" customWidth="1"/>
    <col min="13826" max="13826" width="9.28515625" style="38" bestFit="1" customWidth="1"/>
    <col min="13827" max="13827" width="15.85546875" style="38" customWidth="1"/>
    <col min="13828" max="13828" width="32.85546875" style="38" customWidth="1"/>
    <col min="13829" max="13829" width="16.28515625" style="38" customWidth="1"/>
    <col min="13830" max="13830" width="40.85546875" style="38" customWidth="1"/>
    <col min="13831" max="13831" width="20" style="38" customWidth="1"/>
    <col min="13832" max="13832" width="24.85546875" style="38" customWidth="1"/>
    <col min="13833" max="13833" width="48.140625" style="38" customWidth="1"/>
    <col min="13834" max="13834" width="16.140625" style="38" customWidth="1"/>
    <col min="13835" max="13835" width="15.28515625" style="38" customWidth="1"/>
    <col min="13836" max="14079" width="9.140625" style="38"/>
    <col min="14080" max="14080" width="18.7109375" style="38" bestFit="1" customWidth="1"/>
    <col min="14081" max="14081" width="37.28515625" style="38" customWidth="1"/>
    <col min="14082" max="14082" width="9.28515625" style="38" bestFit="1" customWidth="1"/>
    <col min="14083" max="14083" width="15.85546875" style="38" customWidth="1"/>
    <col min="14084" max="14084" width="32.85546875" style="38" customWidth="1"/>
    <col min="14085" max="14085" width="16.28515625" style="38" customWidth="1"/>
    <col min="14086" max="14086" width="40.85546875" style="38" customWidth="1"/>
    <col min="14087" max="14087" width="20" style="38" customWidth="1"/>
    <col min="14088" max="14088" width="24.85546875" style="38" customWidth="1"/>
    <col min="14089" max="14089" width="48.140625" style="38" customWidth="1"/>
    <col min="14090" max="14090" width="16.140625" style="38" customWidth="1"/>
    <col min="14091" max="14091" width="15.28515625" style="38" customWidth="1"/>
    <col min="14092" max="14335" width="9.140625" style="38"/>
    <col min="14336" max="14336" width="18.7109375" style="38" bestFit="1" customWidth="1"/>
    <col min="14337" max="14337" width="37.28515625" style="38" customWidth="1"/>
    <col min="14338" max="14338" width="9.28515625" style="38" bestFit="1" customWidth="1"/>
    <col min="14339" max="14339" width="15.85546875" style="38" customWidth="1"/>
    <col min="14340" max="14340" width="32.85546875" style="38" customWidth="1"/>
    <col min="14341" max="14341" width="16.28515625" style="38" customWidth="1"/>
    <col min="14342" max="14342" width="40.85546875" style="38" customWidth="1"/>
    <col min="14343" max="14343" width="20" style="38" customWidth="1"/>
    <col min="14344" max="14344" width="24.85546875" style="38" customWidth="1"/>
    <col min="14345" max="14345" width="48.140625" style="38" customWidth="1"/>
    <col min="14346" max="14346" width="16.140625" style="38" customWidth="1"/>
    <col min="14347" max="14347" width="15.28515625" style="38" customWidth="1"/>
    <col min="14348" max="14591" width="9.140625" style="38"/>
    <col min="14592" max="14592" width="18.7109375" style="38" bestFit="1" customWidth="1"/>
    <col min="14593" max="14593" width="37.28515625" style="38" customWidth="1"/>
    <col min="14594" max="14594" width="9.28515625" style="38" bestFit="1" customWidth="1"/>
    <col min="14595" max="14595" width="15.85546875" style="38" customWidth="1"/>
    <col min="14596" max="14596" width="32.85546875" style="38" customWidth="1"/>
    <col min="14597" max="14597" width="16.28515625" style="38" customWidth="1"/>
    <col min="14598" max="14598" width="40.85546875" style="38" customWidth="1"/>
    <col min="14599" max="14599" width="20" style="38" customWidth="1"/>
    <col min="14600" max="14600" width="24.85546875" style="38" customWidth="1"/>
    <col min="14601" max="14601" width="48.140625" style="38" customWidth="1"/>
    <col min="14602" max="14602" width="16.140625" style="38" customWidth="1"/>
    <col min="14603" max="14603" width="15.28515625" style="38" customWidth="1"/>
    <col min="14604" max="14847" width="9.140625" style="38"/>
    <col min="14848" max="14848" width="18.7109375" style="38" bestFit="1" customWidth="1"/>
    <col min="14849" max="14849" width="37.28515625" style="38" customWidth="1"/>
    <col min="14850" max="14850" width="9.28515625" style="38" bestFit="1" customWidth="1"/>
    <col min="14851" max="14851" width="15.85546875" style="38" customWidth="1"/>
    <col min="14852" max="14852" width="32.85546875" style="38" customWidth="1"/>
    <col min="14853" max="14853" width="16.28515625" style="38" customWidth="1"/>
    <col min="14854" max="14854" width="40.85546875" style="38" customWidth="1"/>
    <col min="14855" max="14855" width="20" style="38" customWidth="1"/>
    <col min="14856" max="14856" width="24.85546875" style="38" customWidth="1"/>
    <col min="14857" max="14857" width="48.140625" style="38" customWidth="1"/>
    <col min="14858" max="14858" width="16.140625" style="38" customWidth="1"/>
    <col min="14859" max="14859" width="15.28515625" style="38" customWidth="1"/>
    <col min="14860" max="15103" width="9.140625" style="38"/>
    <col min="15104" max="15104" width="18.7109375" style="38" bestFit="1" customWidth="1"/>
    <col min="15105" max="15105" width="37.28515625" style="38" customWidth="1"/>
    <col min="15106" max="15106" width="9.28515625" style="38" bestFit="1" customWidth="1"/>
    <col min="15107" max="15107" width="15.85546875" style="38" customWidth="1"/>
    <col min="15108" max="15108" width="32.85546875" style="38" customWidth="1"/>
    <col min="15109" max="15109" width="16.28515625" style="38" customWidth="1"/>
    <col min="15110" max="15110" width="40.85546875" style="38" customWidth="1"/>
    <col min="15111" max="15111" width="20" style="38" customWidth="1"/>
    <col min="15112" max="15112" width="24.85546875" style="38" customWidth="1"/>
    <col min="15113" max="15113" width="48.140625" style="38" customWidth="1"/>
    <col min="15114" max="15114" width="16.140625" style="38" customWidth="1"/>
    <col min="15115" max="15115" width="15.28515625" style="38" customWidth="1"/>
    <col min="15116" max="15359" width="9.140625" style="38"/>
    <col min="15360" max="15360" width="18.7109375" style="38" bestFit="1" customWidth="1"/>
    <col min="15361" max="15361" width="37.28515625" style="38" customWidth="1"/>
    <col min="15362" max="15362" width="9.28515625" style="38" bestFit="1" customWidth="1"/>
    <col min="15363" max="15363" width="15.85546875" style="38" customWidth="1"/>
    <col min="15364" max="15364" width="32.85546875" style="38" customWidth="1"/>
    <col min="15365" max="15365" width="16.28515625" style="38" customWidth="1"/>
    <col min="15366" max="15366" width="40.85546875" style="38" customWidth="1"/>
    <col min="15367" max="15367" width="20" style="38" customWidth="1"/>
    <col min="15368" max="15368" width="24.85546875" style="38" customWidth="1"/>
    <col min="15369" max="15369" width="48.140625" style="38" customWidth="1"/>
    <col min="15370" max="15370" width="16.140625" style="38" customWidth="1"/>
    <col min="15371" max="15371" width="15.28515625" style="38" customWidth="1"/>
    <col min="15372" max="15615" width="9.140625" style="38"/>
    <col min="15616" max="15616" width="18.7109375" style="38" bestFit="1" customWidth="1"/>
    <col min="15617" max="15617" width="37.28515625" style="38" customWidth="1"/>
    <col min="15618" max="15618" width="9.28515625" style="38" bestFit="1" customWidth="1"/>
    <col min="15619" max="15619" width="15.85546875" style="38" customWidth="1"/>
    <col min="15620" max="15620" width="32.85546875" style="38" customWidth="1"/>
    <col min="15621" max="15621" width="16.28515625" style="38" customWidth="1"/>
    <col min="15622" max="15622" width="40.85546875" style="38" customWidth="1"/>
    <col min="15623" max="15623" width="20" style="38" customWidth="1"/>
    <col min="15624" max="15624" width="24.85546875" style="38" customWidth="1"/>
    <col min="15625" max="15625" width="48.140625" style="38" customWidth="1"/>
    <col min="15626" max="15626" width="16.140625" style="38" customWidth="1"/>
    <col min="15627" max="15627" width="15.28515625" style="38" customWidth="1"/>
    <col min="15628" max="15871" width="9.140625" style="38"/>
    <col min="15872" max="15872" width="18.7109375" style="38" bestFit="1" customWidth="1"/>
    <col min="15873" max="15873" width="37.28515625" style="38" customWidth="1"/>
    <col min="15874" max="15874" width="9.28515625" style="38" bestFit="1" customWidth="1"/>
    <col min="15875" max="15875" width="15.85546875" style="38" customWidth="1"/>
    <col min="15876" max="15876" width="32.85546875" style="38" customWidth="1"/>
    <col min="15877" max="15877" width="16.28515625" style="38" customWidth="1"/>
    <col min="15878" max="15878" width="40.85546875" style="38" customWidth="1"/>
    <col min="15879" max="15879" width="20" style="38" customWidth="1"/>
    <col min="15880" max="15880" width="24.85546875" style="38" customWidth="1"/>
    <col min="15881" max="15881" width="48.140625" style="38" customWidth="1"/>
    <col min="15882" max="15882" width="16.140625" style="38" customWidth="1"/>
    <col min="15883" max="15883" width="15.28515625" style="38" customWidth="1"/>
    <col min="15884" max="16127" width="9.140625" style="38"/>
    <col min="16128" max="16128" width="18.7109375" style="38" bestFit="1" customWidth="1"/>
    <col min="16129" max="16129" width="37.28515625" style="38" customWidth="1"/>
    <col min="16130" max="16130" width="9.28515625" style="38" bestFit="1" customWidth="1"/>
    <col min="16131" max="16131" width="15.85546875" style="38" customWidth="1"/>
    <col min="16132" max="16132" width="32.85546875" style="38" customWidth="1"/>
    <col min="16133" max="16133" width="16.28515625" style="38" customWidth="1"/>
    <col min="16134" max="16134" width="40.85546875" style="38" customWidth="1"/>
    <col min="16135" max="16135" width="20" style="38" customWidth="1"/>
    <col min="16136" max="16136" width="24.85546875" style="38" customWidth="1"/>
    <col min="16137" max="16137" width="48.140625" style="38" customWidth="1"/>
    <col min="16138" max="16138" width="16.140625" style="38" customWidth="1"/>
    <col min="16139" max="16139" width="15.28515625" style="38" customWidth="1"/>
    <col min="16140" max="16384" width="9.140625" style="38"/>
  </cols>
  <sheetData>
    <row r="1" spans="1:54" ht="24" customHeight="1" x14ac:dyDescent="0.2">
      <c r="B1" s="404" t="s">
        <v>1537</v>
      </c>
      <c r="C1" s="404"/>
      <c r="D1" s="404"/>
    </row>
    <row r="2" spans="1:54" ht="24" customHeight="1" x14ac:dyDescent="0.2">
      <c r="A2" s="405" t="s">
        <v>33</v>
      </c>
      <c r="B2" s="405"/>
      <c r="C2" s="405"/>
      <c r="D2" s="405"/>
      <c r="E2" s="405"/>
      <c r="J2" s="39"/>
      <c r="K2" s="40"/>
    </row>
    <row r="3" spans="1:54" s="41" customFormat="1" ht="31.5" customHeight="1" x14ac:dyDescent="0.2">
      <c r="A3" s="341" t="s">
        <v>34</v>
      </c>
      <c r="B3" s="341" t="s">
        <v>35</v>
      </c>
      <c r="C3" s="341" t="s">
        <v>2</v>
      </c>
      <c r="D3" s="341" t="s">
        <v>1538</v>
      </c>
      <c r="E3" s="341" t="s">
        <v>36</v>
      </c>
      <c r="F3" s="406" t="s">
        <v>37</v>
      </c>
      <c r="G3" s="406"/>
    </row>
    <row r="4" spans="1:54" ht="23.25" customHeight="1" x14ac:dyDescent="0.2">
      <c r="A4" s="42">
        <v>7130200201</v>
      </c>
      <c r="B4" s="43" t="s">
        <v>38</v>
      </c>
      <c r="C4" s="44" t="s">
        <v>17</v>
      </c>
      <c r="D4" s="45">
        <v>4073</v>
      </c>
      <c r="E4" s="46"/>
      <c r="F4" s="46"/>
      <c r="G4" s="46" t="s">
        <v>1539</v>
      </c>
      <c r="H4" s="351"/>
    </row>
    <row r="5" spans="1:54" ht="24" customHeight="1" x14ac:dyDescent="0.2">
      <c r="A5" s="42">
        <v>7130200001</v>
      </c>
      <c r="B5" s="43" t="s">
        <v>1122</v>
      </c>
      <c r="C5" s="44" t="s">
        <v>17</v>
      </c>
      <c r="D5" s="45">
        <v>3552</v>
      </c>
      <c r="E5" s="46"/>
      <c r="F5" s="47"/>
      <c r="G5" s="46" t="s">
        <v>1539</v>
      </c>
      <c r="H5" s="351"/>
    </row>
    <row r="6" spans="1:54" ht="24" customHeight="1" x14ac:dyDescent="0.2">
      <c r="A6" s="44">
        <v>7130200202</v>
      </c>
      <c r="B6" s="43" t="s">
        <v>39</v>
      </c>
      <c r="C6" s="44" t="s">
        <v>17</v>
      </c>
      <c r="D6" s="45">
        <v>2970.0000000000005</v>
      </c>
      <c r="E6" s="46"/>
      <c r="F6" s="48"/>
      <c r="G6" s="46" t="s">
        <v>1539</v>
      </c>
      <c r="H6" s="97"/>
    </row>
    <row r="7" spans="1:54" ht="27.75" customHeight="1" x14ac:dyDescent="0.2">
      <c r="A7" s="49">
        <v>7130200204</v>
      </c>
      <c r="B7" s="50" t="s">
        <v>40</v>
      </c>
      <c r="C7" s="51" t="s">
        <v>41</v>
      </c>
      <c r="D7" s="45">
        <v>209.73</v>
      </c>
      <c r="E7" s="50" t="s">
        <v>42</v>
      </c>
      <c r="F7" s="52"/>
      <c r="G7" s="46"/>
      <c r="H7" s="97"/>
    </row>
    <row r="8" spans="1:54" ht="24" customHeight="1" x14ac:dyDescent="0.2">
      <c r="A8" s="49">
        <v>7130200401</v>
      </c>
      <c r="B8" s="50" t="s">
        <v>43</v>
      </c>
      <c r="C8" s="51" t="s">
        <v>44</v>
      </c>
      <c r="D8" s="45">
        <v>320</v>
      </c>
      <c r="E8" s="52" t="s">
        <v>45</v>
      </c>
      <c r="F8" s="52"/>
      <c r="G8" s="46"/>
      <c r="H8" s="97"/>
    </row>
    <row r="9" spans="1:54" ht="24" customHeight="1" x14ac:dyDescent="0.2">
      <c r="A9" s="49">
        <v>7130201343</v>
      </c>
      <c r="B9" s="50" t="s">
        <v>46</v>
      </c>
      <c r="C9" s="44" t="s">
        <v>9</v>
      </c>
      <c r="D9" s="45">
        <v>34.5</v>
      </c>
      <c r="E9" s="52"/>
      <c r="F9" s="52"/>
      <c r="G9" s="46" t="s">
        <v>1539</v>
      </c>
      <c r="H9" s="97"/>
    </row>
    <row r="10" spans="1:54" ht="24" customHeight="1" x14ac:dyDescent="0.2">
      <c r="A10" s="44">
        <v>7130210809</v>
      </c>
      <c r="B10" s="43" t="s">
        <v>30</v>
      </c>
      <c r="C10" s="44" t="s">
        <v>47</v>
      </c>
      <c r="D10" s="45">
        <v>412.07</v>
      </c>
      <c r="E10" s="52" t="s">
        <v>48</v>
      </c>
      <c r="F10" s="52"/>
      <c r="G10" s="46"/>
      <c r="H10" s="97"/>
    </row>
    <row r="11" spans="1:54" ht="24" customHeight="1" x14ac:dyDescent="0.2">
      <c r="A11" s="49">
        <v>7130211121</v>
      </c>
      <c r="B11" s="50" t="s">
        <v>49</v>
      </c>
      <c r="C11" s="51" t="s">
        <v>8</v>
      </c>
      <c r="D11" s="45">
        <v>315.47000000000003</v>
      </c>
      <c r="E11" s="52"/>
      <c r="F11" s="52"/>
      <c r="G11" s="46"/>
      <c r="H11" s="97"/>
    </row>
    <row r="12" spans="1:54" ht="24" customHeight="1" x14ac:dyDescent="0.2">
      <c r="A12" s="44">
        <v>7130211158</v>
      </c>
      <c r="B12" s="43" t="s">
        <v>29</v>
      </c>
      <c r="C12" s="44" t="s">
        <v>47</v>
      </c>
      <c r="D12" s="45">
        <v>184.42</v>
      </c>
      <c r="E12" s="52" t="s">
        <v>50</v>
      </c>
      <c r="F12" s="52"/>
      <c r="G12" s="46"/>
      <c r="H12" s="97"/>
    </row>
    <row r="13" spans="1:54" s="55" customFormat="1" ht="27" customHeight="1" x14ac:dyDescent="0.2">
      <c r="A13" s="51">
        <v>7130300025</v>
      </c>
      <c r="B13" s="50" t="s">
        <v>51</v>
      </c>
      <c r="C13" s="45" t="s">
        <v>52</v>
      </c>
      <c r="D13" s="45">
        <v>272382.62</v>
      </c>
      <c r="E13" s="50" t="s">
        <v>53</v>
      </c>
      <c r="F13" s="53" t="s">
        <v>54</v>
      </c>
      <c r="G13" s="54"/>
      <c r="H13" s="97"/>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row>
    <row r="14" spans="1:54" s="55" customFormat="1" ht="24" customHeight="1" x14ac:dyDescent="0.2">
      <c r="A14" s="44">
        <v>7130310007</v>
      </c>
      <c r="B14" s="43" t="s">
        <v>55</v>
      </c>
      <c r="C14" s="44" t="s">
        <v>56</v>
      </c>
      <c r="D14" s="45">
        <v>77951.899999999994</v>
      </c>
      <c r="E14" s="50" t="s">
        <v>57</v>
      </c>
      <c r="F14" s="53" t="s">
        <v>54</v>
      </c>
      <c r="G14" s="46"/>
      <c r="H14" s="97"/>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row>
    <row r="15" spans="1:54" s="55" customFormat="1" ht="24" customHeight="1" x14ac:dyDescent="0.2">
      <c r="A15" s="44">
        <v>7130310008</v>
      </c>
      <c r="B15" s="43" t="s">
        <v>58</v>
      </c>
      <c r="C15" s="44" t="s">
        <v>56</v>
      </c>
      <c r="D15" s="45">
        <v>141913.71</v>
      </c>
      <c r="E15" s="50" t="s">
        <v>59</v>
      </c>
      <c r="F15" s="53" t="s">
        <v>54</v>
      </c>
      <c r="G15" s="46"/>
      <c r="H15" s="97"/>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row>
    <row r="16" spans="1:54" ht="24" customHeight="1" x14ac:dyDescent="0.2">
      <c r="A16" s="49">
        <v>7130310020</v>
      </c>
      <c r="B16" s="43" t="s">
        <v>1154</v>
      </c>
      <c r="C16" s="51" t="s">
        <v>52</v>
      </c>
      <c r="D16" s="45">
        <v>2946866.56</v>
      </c>
      <c r="E16" s="50" t="s">
        <v>60</v>
      </c>
      <c r="F16" s="52"/>
      <c r="G16" s="46"/>
      <c r="H16" s="97"/>
    </row>
    <row r="17" spans="1:54" s="55" customFormat="1" ht="24" customHeight="1" x14ac:dyDescent="0.2">
      <c r="A17" s="44">
        <v>7130310021</v>
      </c>
      <c r="B17" s="43" t="s">
        <v>61</v>
      </c>
      <c r="C17" s="44" t="s">
        <v>56</v>
      </c>
      <c r="D17" s="45">
        <v>49163.02</v>
      </c>
      <c r="E17" s="50" t="s">
        <v>62</v>
      </c>
      <c r="F17" s="53" t="s">
        <v>54</v>
      </c>
      <c r="G17" s="46"/>
      <c r="H17" s="97"/>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row>
    <row r="18" spans="1:54" s="55" customFormat="1" ht="24" customHeight="1" x14ac:dyDescent="0.2">
      <c r="A18" s="44">
        <v>7130310022</v>
      </c>
      <c r="B18" s="43" t="s">
        <v>63</v>
      </c>
      <c r="C18" s="44" t="s">
        <v>56</v>
      </c>
      <c r="D18" s="45">
        <v>56384.160000000003</v>
      </c>
      <c r="E18" s="50" t="s">
        <v>64</v>
      </c>
      <c r="F18" s="53" t="s">
        <v>54</v>
      </c>
      <c r="G18" s="46"/>
      <c r="H18" s="97"/>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row>
    <row r="19" spans="1:54" s="55" customFormat="1" ht="29.25" customHeight="1" x14ac:dyDescent="0.2">
      <c r="A19" s="44">
        <v>7130310031</v>
      </c>
      <c r="B19" s="50" t="s">
        <v>65</v>
      </c>
      <c r="C19" s="45" t="s">
        <v>52</v>
      </c>
      <c r="D19" s="45">
        <v>113327.51</v>
      </c>
      <c r="E19" s="50" t="s">
        <v>66</v>
      </c>
      <c r="F19" s="53" t="s">
        <v>54</v>
      </c>
      <c r="G19" s="54"/>
      <c r="H19" s="97"/>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row>
    <row r="20" spans="1:54" s="55" customFormat="1" ht="27" customHeight="1" x14ac:dyDescent="0.2">
      <c r="A20" s="44">
        <v>7130310032</v>
      </c>
      <c r="B20" s="50" t="s">
        <v>67</v>
      </c>
      <c r="C20" s="45" t="s">
        <v>52</v>
      </c>
      <c r="D20" s="45">
        <v>125395.76</v>
      </c>
      <c r="E20" s="50" t="s">
        <v>68</v>
      </c>
      <c r="F20" s="53" t="s">
        <v>54</v>
      </c>
      <c r="G20" s="54"/>
      <c r="H20" s="97"/>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row>
    <row r="21" spans="1:54" s="55" customFormat="1" ht="27.75" customHeight="1" x14ac:dyDescent="0.2">
      <c r="A21" s="44">
        <v>7130310033</v>
      </c>
      <c r="B21" s="50" t="s">
        <v>69</v>
      </c>
      <c r="C21" s="45" t="s">
        <v>52</v>
      </c>
      <c r="D21" s="45">
        <v>141256.41</v>
      </c>
      <c r="E21" s="50" t="s">
        <v>70</v>
      </c>
      <c r="F21" s="53" t="s">
        <v>54</v>
      </c>
      <c r="G21" s="54"/>
      <c r="H21" s="97"/>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row>
    <row r="22" spans="1:54" ht="24" customHeight="1" x14ac:dyDescent="0.2">
      <c r="A22" s="42">
        <v>7130310038</v>
      </c>
      <c r="B22" s="43" t="s">
        <v>71</v>
      </c>
      <c r="C22" s="44" t="s">
        <v>72</v>
      </c>
      <c r="D22" s="45">
        <v>9.44</v>
      </c>
      <c r="E22" s="50" t="s">
        <v>73</v>
      </c>
      <c r="F22" s="52"/>
      <c r="G22" s="46"/>
      <c r="H22" s="97"/>
    </row>
    <row r="23" spans="1:54" ht="24" customHeight="1" x14ac:dyDescent="0.2">
      <c r="A23" s="42">
        <v>7130310039</v>
      </c>
      <c r="B23" s="43" t="s">
        <v>74</v>
      </c>
      <c r="C23" s="44" t="s">
        <v>72</v>
      </c>
      <c r="D23" s="45">
        <v>39.85</v>
      </c>
      <c r="E23" s="50" t="s">
        <v>75</v>
      </c>
      <c r="F23" s="52"/>
      <c r="G23" s="46"/>
      <c r="H23" s="97"/>
    </row>
    <row r="24" spans="1:54" ht="24" customHeight="1" x14ac:dyDescent="0.2">
      <c r="A24" s="42">
        <v>7130310040</v>
      </c>
      <c r="B24" s="43" t="s">
        <v>76</v>
      </c>
      <c r="C24" s="44" t="s">
        <v>72</v>
      </c>
      <c r="D24" s="45">
        <v>82.57</v>
      </c>
      <c r="E24" s="50" t="s">
        <v>77</v>
      </c>
      <c r="F24" s="52"/>
      <c r="G24" s="46"/>
      <c r="H24" s="97"/>
    </row>
    <row r="25" spans="1:54" s="55" customFormat="1" ht="24" customHeight="1" x14ac:dyDescent="0.2">
      <c r="A25" s="42">
        <v>7130310041</v>
      </c>
      <c r="B25" s="43" t="s">
        <v>78</v>
      </c>
      <c r="C25" s="44" t="s">
        <v>56</v>
      </c>
      <c r="D25" s="45">
        <v>155884.82</v>
      </c>
      <c r="E25" s="50" t="s">
        <v>79</v>
      </c>
      <c r="F25" s="53" t="s">
        <v>54</v>
      </c>
      <c r="G25" s="46"/>
      <c r="H25" s="97"/>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row>
    <row r="26" spans="1:54" ht="24" customHeight="1" x14ac:dyDescent="0.2">
      <c r="A26" s="42">
        <v>7130310042</v>
      </c>
      <c r="B26" s="43" t="s">
        <v>80</v>
      </c>
      <c r="C26" s="51" t="s">
        <v>52</v>
      </c>
      <c r="D26" s="45">
        <v>53904.480000000003</v>
      </c>
      <c r="E26" s="50" t="s">
        <v>81</v>
      </c>
      <c r="F26" s="52"/>
      <c r="G26" s="46"/>
      <c r="H26" s="97"/>
    </row>
    <row r="27" spans="1:54" ht="24" customHeight="1" x14ac:dyDescent="0.2">
      <c r="A27" s="42">
        <v>7130310044</v>
      </c>
      <c r="B27" s="52" t="s">
        <v>76</v>
      </c>
      <c r="C27" s="51" t="s">
        <v>52</v>
      </c>
      <c r="D27" s="45">
        <v>78294.95</v>
      </c>
      <c r="E27" s="50" t="s">
        <v>82</v>
      </c>
      <c r="F27" s="52"/>
      <c r="G27" s="46"/>
      <c r="H27" s="97"/>
    </row>
    <row r="28" spans="1:54" ht="24" customHeight="1" x14ac:dyDescent="0.2">
      <c r="A28" s="49">
        <v>7130310005</v>
      </c>
      <c r="B28" s="52" t="s">
        <v>83</v>
      </c>
      <c r="C28" s="51" t="s">
        <v>52</v>
      </c>
      <c r="D28" s="45">
        <v>124428.86</v>
      </c>
      <c r="E28" s="50" t="s">
        <v>1530</v>
      </c>
      <c r="F28" s="52"/>
      <c r="G28" s="46"/>
      <c r="H28" s="97"/>
    </row>
    <row r="29" spans="1:54" customFormat="1" ht="24" customHeight="1" x14ac:dyDescent="0.2">
      <c r="A29" s="57">
        <v>7130310049</v>
      </c>
      <c r="B29" s="22" t="s">
        <v>84</v>
      </c>
      <c r="C29" s="23" t="s">
        <v>52</v>
      </c>
      <c r="D29" s="45"/>
      <c r="E29" s="21"/>
      <c r="F29" s="21"/>
      <c r="G29" s="58" t="s">
        <v>85</v>
      </c>
      <c r="H29" s="6"/>
    </row>
    <row r="30" spans="1:54" customFormat="1" ht="24" customHeight="1" x14ac:dyDescent="0.2">
      <c r="A30" s="59">
        <v>7130310050</v>
      </c>
      <c r="B30" s="22" t="s">
        <v>86</v>
      </c>
      <c r="C30" s="23" t="s">
        <v>52</v>
      </c>
      <c r="D30" s="45"/>
      <c r="E30" s="21"/>
      <c r="F30" s="21"/>
      <c r="G30" s="58" t="s">
        <v>85</v>
      </c>
      <c r="H30" s="6"/>
    </row>
    <row r="31" spans="1:54" ht="24" customHeight="1" x14ac:dyDescent="0.2">
      <c r="A31" s="49">
        <v>7130310051</v>
      </c>
      <c r="B31" s="52" t="s">
        <v>87</v>
      </c>
      <c r="C31" s="51" t="s">
        <v>52</v>
      </c>
      <c r="D31" s="45">
        <v>1261856.97</v>
      </c>
      <c r="E31" s="50" t="s">
        <v>88</v>
      </c>
      <c r="F31" s="52"/>
      <c r="G31" s="46"/>
      <c r="H31" s="97"/>
    </row>
    <row r="32" spans="1:54" ht="24" customHeight="1" x14ac:dyDescent="0.2">
      <c r="A32" s="49">
        <v>7130310052</v>
      </c>
      <c r="B32" s="52" t="s">
        <v>89</v>
      </c>
      <c r="C32" s="51" t="s">
        <v>52</v>
      </c>
      <c r="D32" s="45">
        <v>1549001.42</v>
      </c>
      <c r="E32" s="52"/>
      <c r="F32" s="52"/>
      <c r="G32" s="46"/>
      <c r="H32" s="97"/>
    </row>
    <row r="33" spans="1:54" ht="24" customHeight="1" x14ac:dyDescent="0.2">
      <c r="A33" s="49">
        <v>7130310053</v>
      </c>
      <c r="B33" s="52" t="s">
        <v>90</v>
      </c>
      <c r="C33" s="51" t="s">
        <v>52</v>
      </c>
      <c r="D33" s="45">
        <v>1770446.7</v>
      </c>
      <c r="E33" s="50" t="s">
        <v>91</v>
      </c>
      <c r="F33" s="52"/>
      <c r="G33" s="46"/>
      <c r="H33" s="97"/>
    </row>
    <row r="34" spans="1:54" ht="24" customHeight="1" x14ac:dyDescent="0.2">
      <c r="A34" s="49">
        <v>7130310054</v>
      </c>
      <c r="B34" s="52" t="s">
        <v>92</v>
      </c>
      <c r="C34" s="51" t="s">
        <v>52</v>
      </c>
      <c r="D34" s="45">
        <v>2251305.92</v>
      </c>
      <c r="E34" s="50" t="s">
        <v>93</v>
      </c>
      <c r="F34" s="52"/>
      <c r="G34" s="46"/>
      <c r="H34" s="97"/>
    </row>
    <row r="35" spans="1:54" ht="24" customHeight="1" x14ac:dyDescent="0.2">
      <c r="A35" s="49">
        <v>7130310055</v>
      </c>
      <c r="B35" s="60" t="s">
        <v>94</v>
      </c>
      <c r="C35" s="51" t="s">
        <v>12</v>
      </c>
      <c r="D35" s="45">
        <v>23652.11</v>
      </c>
      <c r="E35" s="52"/>
      <c r="F35" s="52"/>
      <c r="G35" s="46"/>
      <c r="H35" s="97"/>
    </row>
    <row r="36" spans="1:54" ht="26.25" customHeight="1" x14ac:dyDescent="0.2">
      <c r="A36" s="49">
        <v>7130310056</v>
      </c>
      <c r="B36" s="60" t="s">
        <v>95</v>
      </c>
      <c r="C36" s="51" t="s">
        <v>12</v>
      </c>
      <c r="D36" s="45">
        <v>33788.720000000001</v>
      </c>
      <c r="E36" s="52"/>
      <c r="F36" s="52"/>
      <c r="G36" s="46"/>
      <c r="H36" s="97"/>
    </row>
    <row r="37" spans="1:54" ht="26.25" customHeight="1" x14ac:dyDescent="0.2">
      <c r="A37" s="49">
        <v>7130310057</v>
      </c>
      <c r="B37" s="50" t="s">
        <v>96</v>
      </c>
      <c r="C37" s="45" t="s">
        <v>52</v>
      </c>
      <c r="D37" s="45">
        <v>495665.5</v>
      </c>
      <c r="E37" s="50" t="s">
        <v>97</v>
      </c>
      <c r="F37" s="52"/>
      <c r="G37" s="46"/>
      <c r="H37" s="97"/>
    </row>
    <row r="38" spans="1:54" ht="25.5" customHeight="1" x14ac:dyDescent="0.2">
      <c r="A38" s="49">
        <v>7130310058</v>
      </c>
      <c r="B38" s="50" t="s">
        <v>98</v>
      </c>
      <c r="C38" s="45" t="s">
        <v>52</v>
      </c>
      <c r="D38" s="45">
        <v>702519.06</v>
      </c>
      <c r="E38" s="52"/>
      <c r="F38" s="52"/>
      <c r="G38" s="46"/>
      <c r="H38" s="97"/>
    </row>
    <row r="39" spans="1:54" ht="24.75" customHeight="1" x14ac:dyDescent="0.2">
      <c r="A39" s="49">
        <v>7130310059</v>
      </c>
      <c r="B39" s="50" t="s">
        <v>99</v>
      </c>
      <c r="C39" s="45" t="s">
        <v>52</v>
      </c>
      <c r="D39" s="45">
        <v>852602.08</v>
      </c>
      <c r="E39" s="52"/>
      <c r="F39" s="52"/>
      <c r="G39" s="46"/>
      <c r="H39" s="97"/>
    </row>
    <row r="40" spans="1:54" ht="27" customHeight="1" x14ac:dyDescent="0.2">
      <c r="A40" s="49">
        <v>7130310060</v>
      </c>
      <c r="B40" s="50" t="s">
        <v>100</v>
      </c>
      <c r="C40" s="45" t="s">
        <v>52</v>
      </c>
      <c r="D40" s="45">
        <v>996159.76</v>
      </c>
      <c r="E40" s="52"/>
      <c r="F40" s="52"/>
      <c r="G40" s="46"/>
      <c r="H40" s="97"/>
    </row>
    <row r="41" spans="1:54" ht="27.75" customHeight="1" x14ac:dyDescent="0.2">
      <c r="A41" s="49">
        <v>7130310061</v>
      </c>
      <c r="B41" s="60" t="s">
        <v>101</v>
      </c>
      <c r="C41" s="51" t="s">
        <v>12</v>
      </c>
      <c r="D41" s="45">
        <v>5162.16</v>
      </c>
      <c r="E41" s="50" t="s">
        <v>102</v>
      </c>
      <c r="F41" s="52"/>
      <c r="G41" s="46"/>
      <c r="H41" s="97"/>
    </row>
    <row r="42" spans="1:54" ht="26.25" customHeight="1" x14ac:dyDescent="0.2">
      <c r="A42" s="49">
        <v>7130310062</v>
      </c>
      <c r="B42" s="60" t="s">
        <v>103</v>
      </c>
      <c r="C42" s="51" t="s">
        <v>12</v>
      </c>
      <c r="D42" s="45">
        <v>5432.36</v>
      </c>
      <c r="E42" s="50" t="s">
        <v>102</v>
      </c>
      <c r="F42" s="52"/>
      <c r="G42" s="46"/>
      <c r="H42" s="97"/>
    </row>
    <row r="43" spans="1:54" ht="26.25" customHeight="1" x14ac:dyDescent="0.2">
      <c r="A43" s="42">
        <v>7130310063</v>
      </c>
      <c r="B43" s="50" t="s">
        <v>104</v>
      </c>
      <c r="C43" s="45" t="s">
        <v>52</v>
      </c>
      <c r="D43" s="45">
        <v>70034.83</v>
      </c>
      <c r="E43" s="50" t="s">
        <v>105</v>
      </c>
      <c r="F43" s="52"/>
      <c r="G43" s="54"/>
      <c r="H43" s="97"/>
    </row>
    <row r="44" spans="1:54" s="55" customFormat="1" ht="26.25" customHeight="1" x14ac:dyDescent="0.2">
      <c r="A44" s="42">
        <v>7130310065</v>
      </c>
      <c r="B44" s="50" t="s">
        <v>106</v>
      </c>
      <c r="C44" s="45" t="s">
        <v>52</v>
      </c>
      <c r="D44" s="45">
        <v>148104.56</v>
      </c>
      <c r="E44" s="50" t="s">
        <v>107</v>
      </c>
      <c r="F44" s="53" t="s">
        <v>54</v>
      </c>
      <c r="G44" s="54"/>
      <c r="H44" s="97"/>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spans="1:54" ht="27" customHeight="1" x14ac:dyDescent="0.2">
      <c r="A45" s="42">
        <v>7130310066</v>
      </c>
      <c r="B45" s="50" t="s">
        <v>108</v>
      </c>
      <c r="C45" s="45" t="s">
        <v>52</v>
      </c>
      <c r="D45" s="45">
        <v>148104.56</v>
      </c>
      <c r="E45" s="50" t="s">
        <v>109</v>
      </c>
      <c r="F45" s="53"/>
      <c r="G45" s="61"/>
      <c r="H45" s="97"/>
    </row>
    <row r="46" spans="1:54" ht="27" customHeight="1" x14ac:dyDescent="0.2">
      <c r="A46" s="42">
        <v>7130310068</v>
      </c>
      <c r="B46" s="62" t="s">
        <v>1150</v>
      </c>
      <c r="C46" s="63" t="s">
        <v>52</v>
      </c>
      <c r="D46" s="45">
        <v>347689.59</v>
      </c>
      <c r="E46" s="50"/>
      <c r="F46" s="53"/>
      <c r="G46" s="47"/>
      <c r="H46" s="97"/>
    </row>
    <row r="47" spans="1:54" ht="27.75" customHeight="1" x14ac:dyDescent="0.2">
      <c r="A47" s="42">
        <v>7130310092</v>
      </c>
      <c r="B47" s="62" t="s">
        <v>1151</v>
      </c>
      <c r="C47" s="63" t="s">
        <v>52</v>
      </c>
      <c r="D47" s="45">
        <v>434070.29</v>
      </c>
      <c r="E47" s="50"/>
      <c r="F47" s="53"/>
      <c r="G47" s="47"/>
      <c r="H47" s="97"/>
    </row>
    <row r="48" spans="1:54" s="55" customFormat="1" ht="27" customHeight="1" x14ac:dyDescent="0.2">
      <c r="A48" s="49">
        <v>7130310070</v>
      </c>
      <c r="B48" s="50" t="s">
        <v>110</v>
      </c>
      <c r="C48" s="45" t="s">
        <v>52</v>
      </c>
      <c r="D48" s="45">
        <v>82309.59</v>
      </c>
      <c r="E48" s="52" t="s">
        <v>111</v>
      </c>
      <c r="F48" s="53" t="s">
        <v>54</v>
      </c>
      <c r="G48" s="60"/>
      <c r="H48" s="97"/>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spans="1:54" s="55" customFormat="1" ht="27" customHeight="1" x14ac:dyDescent="0.2">
      <c r="A49" s="49">
        <v>7130310073</v>
      </c>
      <c r="B49" s="50" t="s">
        <v>112</v>
      </c>
      <c r="C49" s="45" t="s">
        <v>52</v>
      </c>
      <c r="D49" s="45">
        <v>71568.87</v>
      </c>
      <c r="E49" s="52" t="s">
        <v>113</v>
      </c>
      <c r="F49" s="53" t="s">
        <v>54</v>
      </c>
      <c r="G49" s="60"/>
      <c r="H49" s="97"/>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spans="1:54" ht="24" customHeight="1" x14ac:dyDescent="0.2">
      <c r="A50" s="49">
        <v>7130640032</v>
      </c>
      <c r="B50" s="50" t="s">
        <v>1152</v>
      </c>
      <c r="C50" s="45" t="s">
        <v>52</v>
      </c>
      <c r="D50" s="45">
        <v>1788194.18</v>
      </c>
      <c r="E50" s="50" t="s">
        <v>1152</v>
      </c>
      <c r="F50" s="53"/>
      <c r="G50" s="47"/>
      <c r="H50" s="97"/>
    </row>
    <row r="51" spans="1:54" ht="24" customHeight="1" x14ac:dyDescent="0.2">
      <c r="A51" s="49">
        <v>7130310075</v>
      </c>
      <c r="B51" s="43" t="s">
        <v>1153</v>
      </c>
      <c r="C51" s="51" t="s">
        <v>52</v>
      </c>
      <c r="D51" s="45">
        <v>2696585.82</v>
      </c>
      <c r="E51" s="50" t="s">
        <v>114</v>
      </c>
      <c r="F51" s="52"/>
      <c r="G51" s="64"/>
      <c r="H51" s="97"/>
    </row>
    <row r="52" spans="1:54" ht="24" customHeight="1" x14ac:dyDescent="0.2">
      <c r="A52" s="49">
        <v>7130310076</v>
      </c>
      <c r="B52" s="50" t="s">
        <v>115</v>
      </c>
      <c r="C52" s="44" t="s">
        <v>52</v>
      </c>
      <c r="D52" s="45">
        <v>719636.08</v>
      </c>
      <c r="E52" s="50" t="s">
        <v>116</v>
      </c>
      <c r="F52" s="65"/>
      <c r="G52" s="64"/>
      <c r="H52" s="97"/>
    </row>
    <row r="53" spans="1:54" ht="24" customHeight="1" x14ac:dyDescent="0.2">
      <c r="A53" s="49">
        <v>7130310077</v>
      </c>
      <c r="B53" s="50" t="s">
        <v>117</v>
      </c>
      <c r="C53" s="44" t="s">
        <v>52</v>
      </c>
      <c r="D53" s="45">
        <v>728093.92</v>
      </c>
      <c r="E53" s="50" t="s">
        <v>118</v>
      </c>
      <c r="F53" s="52"/>
      <c r="G53" s="64"/>
      <c r="H53" s="97"/>
    </row>
    <row r="54" spans="1:54" ht="24" customHeight="1" x14ac:dyDescent="0.2">
      <c r="A54" s="49">
        <v>7130310078</v>
      </c>
      <c r="B54" s="50" t="s">
        <v>119</v>
      </c>
      <c r="C54" s="44" t="s">
        <v>52</v>
      </c>
      <c r="D54" s="45">
        <v>1085734.76</v>
      </c>
      <c r="E54" s="50" t="s">
        <v>120</v>
      </c>
      <c r="F54" s="52"/>
      <c r="G54" s="64"/>
      <c r="H54" s="97"/>
    </row>
    <row r="55" spans="1:54" ht="24" customHeight="1" x14ac:dyDescent="0.2">
      <c r="A55" s="49">
        <v>7130310079</v>
      </c>
      <c r="B55" s="50" t="s">
        <v>121</v>
      </c>
      <c r="C55" s="44" t="s">
        <v>52</v>
      </c>
      <c r="D55" s="45">
        <v>1315486.73</v>
      </c>
      <c r="E55" s="50" t="s">
        <v>122</v>
      </c>
      <c r="F55" s="52"/>
      <c r="G55" s="64"/>
      <c r="H55" s="97"/>
    </row>
    <row r="56" spans="1:54" ht="24" customHeight="1" x14ac:dyDescent="0.2">
      <c r="A56" s="49">
        <v>7130310080</v>
      </c>
      <c r="B56" s="50" t="s">
        <v>123</v>
      </c>
      <c r="C56" s="44" t="s">
        <v>52</v>
      </c>
      <c r="D56" s="45">
        <v>2026826.97</v>
      </c>
      <c r="E56" s="50" t="s">
        <v>124</v>
      </c>
      <c r="F56" s="52"/>
      <c r="G56" s="64"/>
      <c r="H56" s="97"/>
    </row>
    <row r="57" spans="1:54" ht="38.25" customHeight="1" x14ac:dyDescent="0.2">
      <c r="A57" s="42">
        <v>7130310082</v>
      </c>
      <c r="B57" s="66" t="s">
        <v>125</v>
      </c>
      <c r="C57" s="44" t="s">
        <v>72</v>
      </c>
      <c r="D57" s="45">
        <v>18.55</v>
      </c>
      <c r="E57" s="66" t="s">
        <v>126</v>
      </c>
      <c r="F57" s="52"/>
      <c r="G57" s="67"/>
      <c r="H57" s="97"/>
    </row>
    <row r="58" spans="1:54" ht="30" customHeight="1" x14ac:dyDescent="0.2">
      <c r="A58" s="49">
        <v>7130310083</v>
      </c>
      <c r="B58" s="50" t="s">
        <v>127</v>
      </c>
      <c r="C58" s="68" t="s">
        <v>52</v>
      </c>
      <c r="D58" s="45">
        <v>461175.65</v>
      </c>
      <c r="E58" s="50" t="s">
        <v>128</v>
      </c>
      <c r="F58" s="52"/>
      <c r="G58" s="67"/>
      <c r="H58" s="97"/>
    </row>
    <row r="59" spans="1:54" ht="27" customHeight="1" x14ac:dyDescent="0.2">
      <c r="A59" s="49">
        <v>7130310084</v>
      </c>
      <c r="B59" s="50" t="s">
        <v>129</v>
      </c>
      <c r="C59" s="68" t="s">
        <v>52</v>
      </c>
      <c r="D59" s="45">
        <v>562336.76</v>
      </c>
      <c r="E59" s="50" t="s">
        <v>130</v>
      </c>
      <c r="F59" s="52"/>
      <c r="G59" s="67"/>
      <c r="H59" s="97"/>
    </row>
    <row r="60" spans="1:54" ht="31.5" customHeight="1" x14ac:dyDescent="0.2">
      <c r="A60" s="49">
        <v>7130310085</v>
      </c>
      <c r="B60" s="50" t="s">
        <v>131</v>
      </c>
      <c r="C60" s="68" t="s">
        <v>52</v>
      </c>
      <c r="D60" s="45">
        <v>848959.91</v>
      </c>
      <c r="E60" s="50" t="s">
        <v>132</v>
      </c>
      <c r="F60" s="52"/>
      <c r="G60" s="67"/>
      <c r="H60" s="97"/>
    </row>
    <row r="61" spans="1:54" ht="27" customHeight="1" x14ac:dyDescent="0.2">
      <c r="A61" s="49">
        <v>7130310086</v>
      </c>
      <c r="B61" s="50" t="s">
        <v>133</v>
      </c>
      <c r="C61" s="68" t="s">
        <v>52</v>
      </c>
      <c r="D61" s="45">
        <v>1621553.1</v>
      </c>
      <c r="E61" s="50" t="s">
        <v>134</v>
      </c>
      <c r="F61" s="52"/>
      <c r="G61" s="67"/>
      <c r="H61" s="97"/>
    </row>
    <row r="62" spans="1:54" ht="28.5" customHeight="1" x14ac:dyDescent="0.2">
      <c r="A62" s="49">
        <v>7130310087</v>
      </c>
      <c r="B62" s="50" t="s">
        <v>135</v>
      </c>
      <c r="C62" s="68" t="s">
        <v>52</v>
      </c>
      <c r="D62" s="45">
        <v>2060909.69</v>
      </c>
      <c r="E62" s="50" t="s">
        <v>136</v>
      </c>
      <c r="F62" s="52"/>
      <c r="G62" s="67"/>
      <c r="H62" s="97"/>
    </row>
    <row r="63" spans="1:54" ht="28.5" customHeight="1" x14ac:dyDescent="0.2">
      <c r="A63" s="49">
        <v>7130310088</v>
      </c>
      <c r="B63" s="62" t="s">
        <v>137</v>
      </c>
      <c r="C63" s="69" t="s">
        <v>12</v>
      </c>
      <c r="D63" s="45">
        <v>44927.39</v>
      </c>
      <c r="E63" s="62" t="s">
        <v>138</v>
      </c>
      <c r="F63" s="52"/>
      <c r="G63" s="67"/>
      <c r="H63" s="97"/>
    </row>
    <row r="64" spans="1:54" ht="39" customHeight="1" x14ac:dyDescent="0.2">
      <c r="A64" s="49">
        <v>7130310089</v>
      </c>
      <c r="B64" s="62" t="s">
        <v>139</v>
      </c>
      <c r="C64" s="69" t="s">
        <v>12</v>
      </c>
      <c r="D64" s="45">
        <v>75761.41</v>
      </c>
      <c r="E64" s="62" t="s">
        <v>140</v>
      </c>
      <c r="F64" s="52"/>
      <c r="G64" s="67"/>
      <c r="H64" s="97"/>
    </row>
    <row r="65" spans="1:54" ht="39.75" customHeight="1" x14ac:dyDescent="0.2">
      <c r="A65" s="49">
        <v>7130310090</v>
      </c>
      <c r="B65" s="62" t="s">
        <v>141</v>
      </c>
      <c r="C65" s="69" t="s">
        <v>4</v>
      </c>
      <c r="D65" s="45">
        <v>84839.48</v>
      </c>
      <c r="E65" s="62" t="s">
        <v>142</v>
      </c>
      <c r="F65" s="52"/>
      <c r="G65" s="67"/>
      <c r="H65" s="97"/>
    </row>
    <row r="66" spans="1:54" s="55" customFormat="1" ht="24" customHeight="1" x14ac:dyDescent="0.2">
      <c r="A66" s="42">
        <v>7130310652</v>
      </c>
      <c r="B66" s="43" t="s">
        <v>143</v>
      </c>
      <c r="C66" s="44" t="s">
        <v>56</v>
      </c>
      <c r="D66" s="45">
        <v>61275.97</v>
      </c>
      <c r="E66" s="50" t="s">
        <v>144</v>
      </c>
      <c r="F66" s="65"/>
      <c r="G66" s="64"/>
      <c r="H66" s="97"/>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s="55" customFormat="1" ht="24" customHeight="1" x14ac:dyDescent="0.2">
      <c r="A67" s="42">
        <v>7130310652</v>
      </c>
      <c r="B67" s="43" t="s">
        <v>145</v>
      </c>
      <c r="C67" s="44" t="s">
        <v>56</v>
      </c>
      <c r="D67" s="45"/>
      <c r="E67" s="50" t="s">
        <v>144</v>
      </c>
      <c r="F67" s="65"/>
      <c r="G67" s="70" t="s">
        <v>85</v>
      </c>
      <c r="H67" s="97"/>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s="55" customFormat="1" ht="24" customHeight="1" x14ac:dyDescent="0.2">
      <c r="A68" s="42">
        <v>7130310654</v>
      </c>
      <c r="B68" s="43" t="s">
        <v>146</v>
      </c>
      <c r="C68" s="44" t="s">
        <v>56</v>
      </c>
      <c r="D68" s="45">
        <v>109817.24</v>
      </c>
      <c r="E68" s="50" t="s">
        <v>147</v>
      </c>
      <c r="F68" s="65"/>
      <c r="G68" s="64"/>
      <c r="H68" s="97"/>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s="55" customFormat="1" ht="24" customHeight="1" x14ac:dyDescent="0.2">
      <c r="A69" s="42">
        <v>7130310654</v>
      </c>
      <c r="B69" s="43" t="s">
        <v>148</v>
      </c>
      <c r="C69" s="44" t="s">
        <v>56</v>
      </c>
      <c r="D69" s="45"/>
      <c r="E69" s="50" t="s">
        <v>147</v>
      </c>
      <c r="F69" s="65"/>
      <c r="G69" s="70" t="s">
        <v>85</v>
      </c>
      <c r="H69" s="97"/>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s="55" customFormat="1" ht="24" customHeight="1" x14ac:dyDescent="0.2">
      <c r="A70" s="42">
        <v>7130310658</v>
      </c>
      <c r="B70" s="43" t="s">
        <v>149</v>
      </c>
      <c r="C70" s="44" t="s">
        <v>56</v>
      </c>
      <c r="D70" s="45">
        <v>209642.82</v>
      </c>
      <c r="E70" s="50" t="s">
        <v>150</v>
      </c>
      <c r="F70" s="65"/>
      <c r="G70" s="64"/>
      <c r="H70" s="97"/>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24" customHeight="1" x14ac:dyDescent="0.2">
      <c r="A71" s="42">
        <v>7130310681</v>
      </c>
      <c r="B71" s="43" t="s">
        <v>151</v>
      </c>
      <c r="C71" s="44" t="s">
        <v>56</v>
      </c>
      <c r="D71" s="45">
        <v>263053.28999999998</v>
      </c>
      <c r="E71" s="50" t="s">
        <v>152</v>
      </c>
      <c r="F71" s="65"/>
      <c r="G71" s="60"/>
      <c r="H71" s="97"/>
    </row>
    <row r="72" spans="1:54" s="55" customFormat="1" ht="24" customHeight="1" x14ac:dyDescent="0.2">
      <c r="A72" s="42">
        <v>7130310660</v>
      </c>
      <c r="B72" s="43" t="s">
        <v>153</v>
      </c>
      <c r="C72" s="44" t="s">
        <v>56</v>
      </c>
      <c r="D72" s="45">
        <v>309615.01</v>
      </c>
      <c r="E72" s="50" t="s">
        <v>152</v>
      </c>
      <c r="F72" s="65"/>
      <c r="G72" s="64"/>
      <c r="H72" s="97"/>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24" customHeight="1" x14ac:dyDescent="0.2">
      <c r="A73" s="42">
        <v>7130310662</v>
      </c>
      <c r="B73" s="43" t="s">
        <v>154</v>
      </c>
      <c r="C73" s="44" t="s">
        <v>56</v>
      </c>
      <c r="D73" s="45">
        <v>271065.59999999998</v>
      </c>
      <c r="E73" s="50" t="s">
        <v>155</v>
      </c>
      <c r="F73" s="65"/>
      <c r="G73" s="64"/>
      <c r="H73" s="97"/>
    </row>
    <row r="74" spans="1:54" s="55" customFormat="1" ht="24" customHeight="1" x14ac:dyDescent="0.2">
      <c r="A74" s="49">
        <v>7130311008</v>
      </c>
      <c r="B74" s="43" t="s">
        <v>156</v>
      </c>
      <c r="C74" s="44" t="s">
        <v>157</v>
      </c>
      <c r="D74" s="45">
        <v>28365.06</v>
      </c>
      <c r="E74" s="50" t="s">
        <v>158</v>
      </c>
      <c r="F74" s="65"/>
      <c r="G74" s="64"/>
      <c r="H74" s="97"/>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s="55" customFormat="1" ht="24" customHeight="1" x14ac:dyDescent="0.2">
      <c r="A75" s="42">
        <v>7130311009</v>
      </c>
      <c r="B75" s="43" t="s">
        <v>159</v>
      </c>
      <c r="C75" s="44" t="s">
        <v>157</v>
      </c>
      <c r="D75" s="45">
        <v>66411.649999999994</v>
      </c>
      <c r="E75" s="50" t="s">
        <v>160</v>
      </c>
      <c r="F75" s="65"/>
      <c r="G75" s="64"/>
      <c r="H75" s="97"/>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s="55" customFormat="1" ht="24" customHeight="1" x14ac:dyDescent="0.2">
      <c r="A76" s="42">
        <v>7130311010</v>
      </c>
      <c r="B76" s="43" t="s">
        <v>115</v>
      </c>
      <c r="C76" s="44" t="s">
        <v>157</v>
      </c>
      <c r="D76" s="45">
        <v>89727.88</v>
      </c>
      <c r="E76" s="50" t="s">
        <v>161</v>
      </c>
      <c r="F76" s="65"/>
      <c r="G76" s="64"/>
      <c r="H76" s="97"/>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s="55" customFormat="1" ht="24" customHeight="1" x14ac:dyDescent="0.2">
      <c r="A77" s="42">
        <v>7130311011</v>
      </c>
      <c r="B77" s="43" t="s">
        <v>162</v>
      </c>
      <c r="C77" s="44" t="s">
        <v>157</v>
      </c>
      <c r="D77" s="45">
        <v>175669.46</v>
      </c>
      <c r="E77" s="50" t="s">
        <v>163</v>
      </c>
      <c r="F77" s="65"/>
      <c r="G77" s="64"/>
      <c r="H77" s="97"/>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s="55" customFormat="1" ht="24" customHeight="1" x14ac:dyDescent="0.2">
      <c r="A78" s="42">
        <v>7130311012</v>
      </c>
      <c r="B78" s="43" t="s">
        <v>164</v>
      </c>
      <c r="C78" s="44" t="s">
        <v>157</v>
      </c>
      <c r="D78" s="45">
        <v>345757.36</v>
      </c>
      <c r="E78" s="50" t="s">
        <v>165</v>
      </c>
      <c r="F78" s="65"/>
      <c r="G78" s="64"/>
      <c r="H78" s="97"/>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s="55" customFormat="1" ht="24" customHeight="1" x14ac:dyDescent="0.2">
      <c r="A79" s="42">
        <v>7130311013</v>
      </c>
      <c r="B79" s="43" t="s">
        <v>123</v>
      </c>
      <c r="C79" s="44" t="s">
        <v>157</v>
      </c>
      <c r="D79" s="45">
        <v>432340.88</v>
      </c>
      <c r="E79" s="50" t="s">
        <v>166</v>
      </c>
      <c r="F79" s="65"/>
      <c r="G79" s="64"/>
      <c r="H79" s="97"/>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customFormat="1" ht="24" customHeight="1" x14ac:dyDescent="0.2">
      <c r="A80" s="56">
        <v>7130311054</v>
      </c>
      <c r="B80" s="16" t="s">
        <v>167</v>
      </c>
      <c r="C80" s="20" t="s">
        <v>52</v>
      </c>
      <c r="D80" s="45"/>
      <c r="E80" s="19" t="s">
        <v>168</v>
      </c>
      <c r="F80" s="25"/>
      <c r="G80" s="70" t="s">
        <v>85</v>
      </c>
      <c r="H80" s="6"/>
    </row>
    <row r="81" spans="1:8" customFormat="1" ht="27.75" customHeight="1" x14ac:dyDescent="0.2">
      <c r="A81" s="56">
        <v>7130311057</v>
      </c>
      <c r="B81" s="16" t="s">
        <v>78</v>
      </c>
      <c r="C81" s="20" t="s">
        <v>52</v>
      </c>
      <c r="D81" s="45"/>
      <c r="E81" s="19" t="s">
        <v>169</v>
      </c>
      <c r="F81" s="25"/>
      <c r="G81" s="70" t="s">
        <v>85</v>
      </c>
      <c r="H81" s="6"/>
    </row>
    <row r="82" spans="1:8" customFormat="1" ht="28.5" customHeight="1" x14ac:dyDescent="0.2">
      <c r="A82" s="56">
        <v>7130311061</v>
      </c>
      <c r="B82" s="16" t="s">
        <v>170</v>
      </c>
      <c r="C82" s="20" t="s">
        <v>52</v>
      </c>
      <c r="D82" s="45"/>
      <c r="E82" s="19" t="s">
        <v>171</v>
      </c>
      <c r="F82" s="25"/>
      <c r="G82" s="70" t="s">
        <v>85</v>
      </c>
      <c r="H82" s="6"/>
    </row>
    <row r="83" spans="1:8" ht="24" customHeight="1" x14ac:dyDescent="0.2">
      <c r="A83" s="42">
        <v>7130311084</v>
      </c>
      <c r="B83" s="43" t="s">
        <v>80</v>
      </c>
      <c r="C83" s="51" t="s">
        <v>52</v>
      </c>
      <c r="D83" s="45">
        <v>82387.240000000005</v>
      </c>
      <c r="E83" s="50" t="s">
        <v>172</v>
      </c>
      <c r="F83" s="65"/>
      <c r="G83" s="64"/>
      <c r="H83" s="97"/>
    </row>
    <row r="84" spans="1:8" ht="24" customHeight="1" x14ac:dyDescent="0.2">
      <c r="A84" s="49">
        <v>7130320037</v>
      </c>
      <c r="B84" s="60" t="s">
        <v>173</v>
      </c>
      <c r="C84" s="51" t="s">
        <v>12</v>
      </c>
      <c r="D84" s="45">
        <v>13515.49</v>
      </c>
      <c r="E84" s="65"/>
      <c r="F84" s="65"/>
      <c r="G84" s="64"/>
      <c r="H84" s="97"/>
    </row>
    <row r="85" spans="1:8" ht="24" customHeight="1" x14ac:dyDescent="0.2">
      <c r="A85" s="49">
        <v>7130320038</v>
      </c>
      <c r="B85" s="60" t="s">
        <v>174</v>
      </c>
      <c r="C85" s="51" t="s">
        <v>12</v>
      </c>
      <c r="D85" s="45">
        <v>16894.36</v>
      </c>
      <c r="E85" s="50" t="s">
        <v>175</v>
      </c>
      <c r="F85" s="52"/>
      <c r="G85" s="64"/>
      <c r="H85" s="97"/>
    </row>
    <row r="86" spans="1:8" ht="24" customHeight="1" x14ac:dyDescent="0.2">
      <c r="A86" s="49">
        <v>7130320039</v>
      </c>
      <c r="B86" s="50" t="s">
        <v>176</v>
      </c>
      <c r="C86" s="51" t="s">
        <v>12</v>
      </c>
      <c r="D86" s="45">
        <v>20273.22</v>
      </c>
      <c r="E86" s="50" t="s">
        <v>177</v>
      </c>
      <c r="F86" s="52"/>
      <c r="G86" s="64"/>
      <c r="H86" s="97"/>
    </row>
    <row r="87" spans="1:8" ht="24" customHeight="1" x14ac:dyDescent="0.2">
      <c r="A87" s="49">
        <v>7130320040</v>
      </c>
      <c r="B87" s="50" t="s">
        <v>178</v>
      </c>
      <c r="C87" s="51" t="s">
        <v>12</v>
      </c>
      <c r="D87" s="45">
        <v>23652.11</v>
      </c>
      <c r="E87" s="50" t="s">
        <v>179</v>
      </c>
      <c r="F87" s="52"/>
      <c r="G87" s="64"/>
      <c r="H87" s="97"/>
    </row>
    <row r="88" spans="1:8" ht="24" customHeight="1" x14ac:dyDescent="0.2">
      <c r="A88" s="49">
        <v>7130320041</v>
      </c>
      <c r="B88" s="50" t="s">
        <v>180</v>
      </c>
      <c r="C88" s="51" t="s">
        <v>12</v>
      </c>
      <c r="D88" s="45">
        <v>25341.55</v>
      </c>
      <c r="E88" s="65"/>
      <c r="F88" s="65"/>
      <c r="G88" s="64"/>
      <c r="H88" s="97"/>
    </row>
    <row r="89" spans="1:8" ht="24" customHeight="1" x14ac:dyDescent="0.2">
      <c r="A89" s="49">
        <v>7130320042</v>
      </c>
      <c r="B89" s="50" t="s">
        <v>181</v>
      </c>
      <c r="C89" s="51" t="s">
        <v>12</v>
      </c>
      <c r="D89" s="45">
        <v>30409.85</v>
      </c>
      <c r="E89" s="65"/>
      <c r="F89" s="65"/>
      <c r="G89" s="64"/>
      <c r="H89" s="97"/>
    </row>
    <row r="90" spans="1:8" ht="27" customHeight="1" x14ac:dyDescent="0.2">
      <c r="A90" s="49">
        <v>7130320043</v>
      </c>
      <c r="B90" s="50" t="s">
        <v>25</v>
      </c>
      <c r="C90" s="51" t="s">
        <v>9</v>
      </c>
      <c r="D90" s="45">
        <v>1063.73</v>
      </c>
      <c r="E90" s="50" t="s">
        <v>182</v>
      </c>
      <c r="F90" s="52"/>
      <c r="G90" s="64"/>
      <c r="H90" s="97"/>
    </row>
    <row r="91" spans="1:8" ht="24" customHeight="1" x14ac:dyDescent="0.2">
      <c r="A91" s="71">
        <v>7130320044</v>
      </c>
      <c r="B91" s="50" t="s">
        <v>24</v>
      </c>
      <c r="C91" s="51" t="s">
        <v>9</v>
      </c>
      <c r="D91" s="45">
        <v>1149.04</v>
      </c>
      <c r="E91" s="65"/>
      <c r="F91" s="65"/>
      <c r="G91" s="64"/>
      <c r="H91" s="97"/>
    </row>
    <row r="92" spans="1:8" ht="24" customHeight="1" x14ac:dyDescent="0.2">
      <c r="A92" s="71">
        <v>7130320045</v>
      </c>
      <c r="B92" s="50" t="s">
        <v>183</v>
      </c>
      <c r="C92" s="51" t="s">
        <v>9</v>
      </c>
      <c r="D92" s="45">
        <v>34.130000000000003</v>
      </c>
      <c r="E92" s="65"/>
      <c r="F92" s="65"/>
      <c r="G92" s="64"/>
      <c r="H92" s="97"/>
    </row>
    <row r="93" spans="1:8" ht="24" customHeight="1" x14ac:dyDescent="0.2">
      <c r="A93" s="49">
        <v>7130320047</v>
      </c>
      <c r="B93" s="72" t="s">
        <v>184</v>
      </c>
      <c r="C93" s="73" t="s">
        <v>4</v>
      </c>
      <c r="D93" s="45">
        <v>5125.9399999999996</v>
      </c>
      <c r="E93" s="50" t="s">
        <v>185</v>
      </c>
      <c r="F93" s="74"/>
      <c r="G93" s="75"/>
      <c r="H93" s="97"/>
    </row>
    <row r="94" spans="1:8" ht="24" customHeight="1" x14ac:dyDescent="0.2">
      <c r="A94" s="49">
        <v>7130320048</v>
      </c>
      <c r="B94" s="50" t="s">
        <v>186</v>
      </c>
      <c r="C94" s="51" t="s">
        <v>12</v>
      </c>
      <c r="D94" s="45">
        <v>3269.37</v>
      </c>
      <c r="E94" s="50" t="s">
        <v>187</v>
      </c>
      <c r="F94" s="52"/>
      <c r="G94" s="64"/>
      <c r="H94" s="97"/>
    </row>
    <row r="95" spans="1:8" ht="24" customHeight="1" x14ac:dyDescent="0.2">
      <c r="A95" s="49">
        <v>7130320049</v>
      </c>
      <c r="B95" s="60" t="s">
        <v>188</v>
      </c>
      <c r="C95" s="51" t="s">
        <v>12</v>
      </c>
      <c r="D95" s="45">
        <v>3444.29</v>
      </c>
      <c r="E95" s="52"/>
      <c r="F95" s="52"/>
      <c r="G95" s="64"/>
      <c r="H95" s="97"/>
    </row>
    <row r="96" spans="1:8" ht="27.75" customHeight="1" x14ac:dyDescent="0.2">
      <c r="A96" s="49">
        <v>7130320053</v>
      </c>
      <c r="B96" s="50" t="s">
        <v>189</v>
      </c>
      <c r="C96" s="51" t="s">
        <v>4</v>
      </c>
      <c r="D96" s="45">
        <v>7.14</v>
      </c>
      <c r="E96" s="50" t="s">
        <v>190</v>
      </c>
      <c r="F96" s="52"/>
      <c r="G96" s="64"/>
      <c r="H96" s="97"/>
    </row>
    <row r="97" spans="1:8" ht="27.75" customHeight="1" x14ac:dyDescent="0.2">
      <c r="A97" s="49">
        <v>7130352010</v>
      </c>
      <c r="B97" s="50" t="s">
        <v>191</v>
      </c>
      <c r="C97" s="44" t="s">
        <v>12</v>
      </c>
      <c r="D97" s="45">
        <v>45282.62</v>
      </c>
      <c r="E97" s="50" t="s">
        <v>192</v>
      </c>
      <c r="F97" s="52"/>
      <c r="G97" s="64"/>
      <c r="H97" s="97"/>
    </row>
    <row r="98" spans="1:8" ht="24" customHeight="1" x14ac:dyDescent="0.2">
      <c r="A98" s="42">
        <v>7130352030</v>
      </c>
      <c r="B98" s="52" t="s">
        <v>193</v>
      </c>
      <c r="C98" s="51" t="s">
        <v>12</v>
      </c>
      <c r="D98" s="45">
        <v>1096.43</v>
      </c>
      <c r="E98" s="50" t="s">
        <v>195</v>
      </c>
      <c r="F98" s="52"/>
      <c r="G98" s="64"/>
      <c r="H98" s="97"/>
    </row>
    <row r="99" spans="1:8" ht="24" customHeight="1" x14ac:dyDescent="0.2">
      <c r="A99" s="42">
        <v>7130352031</v>
      </c>
      <c r="B99" s="52" t="s">
        <v>194</v>
      </c>
      <c r="C99" s="51" t="s">
        <v>12</v>
      </c>
      <c r="D99" s="45">
        <v>1096.43</v>
      </c>
      <c r="E99" s="50" t="s">
        <v>195</v>
      </c>
      <c r="F99" s="52"/>
      <c r="G99" s="64"/>
      <c r="H99" s="97"/>
    </row>
    <row r="100" spans="1:8" ht="24" customHeight="1" x14ac:dyDescent="0.2">
      <c r="A100" s="42">
        <v>7130352032</v>
      </c>
      <c r="B100" s="52" t="s">
        <v>196</v>
      </c>
      <c r="C100" s="51" t="s">
        <v>12</v>
      </c>
      <c r="D100" s="45">
        <v>1177.48</v>
      </c>
      <c r="E100" s="65"/>
      <c r="F100" s="65"/>
      <c r="G100" s="64"/>
      <c r="H100" s="97"/>
    </row>
    <row r="101" spans="1:8" ht="24" customHeight="1" x14ac:dyDescent="0.2">
      <c r="A101" s="42">
        <v>7130352033</v>
      </c>
      <c r="B101" s="52" t="s">
        <v>197</v>
      </c>
      <c r="C101" s="51" t="s">
        <v>12</v>
      </c>
      <c r="D101" s="45">
        <v>1655.31</v>
      </c>
      <c r="E101" s="65"/>
      <c r="F101" s="65"/>
      <c r="G101" s="64"/>
      <c r="H101" s="97"/>
    </row>
    <row r="102" spans="1:8" ht="24" customHeight="1" x14ac:dyDescent="0.2">
      <c r="A102" s="42">
        <v>7130352034</v>
      </c>
      <c r="B102" s="52" t="s">
        <v>198</v>
      </c>
      <c r="C102" s="51" t="s">
        <v>12</v>
      </c>
      <c r="D102" s="45">
        <v>2467.3200000000002</v>
      </c>
      <c r="E102" s="65"/>
      <c r="F102" s="65"/>
      <c r="G102" s="64"/>
      <c r="H102" s="97"/>
    </row>
    <row r="103" spans="1:8" ht="24" customHeight="1" x14ac:dyDescent="0.2">
      <c r="A103" s="42">
        <v>7130352035</v>
      </c>
      <c r="B103" s="52" t="s">
        <v>199</v>
      </c>
      <c r="C103" s="51" t="s">
        <v>12</v>
      </c>
      <c r="D103" s="45">
        <v>3987.53</v>
      </c>
      <c r="E103" s="65"/>
      <c r="F103" s="65"/>
      <c r="G103" s="64"/>
      <c r="H103" s="97"/>
    </row>
    <row r="104" spans="1:8" ht="24" customHeight="1" x14ac:dyDescent="0.2">
      <c r="A104" s="42">
        <v>7130352036</v>
      </c>
      <c r="B104" s="52" t="s">
        <v>200</v>
      </c>
      <c r="C104" s="51" t="s">
        <v>12</v>
      </c>
      <c r="D104" s="45">
        <v>5095.33</v>
      </c>
      <c r="E104" s="65"/>
      <c r="F104" s="65"/>
      <c r="G104" s="64"/>
      <c r="H104" s="97"/>
    </row>
    <row r="105" spans="1:8" ht="27.75" customHeight="1" x14ac:dyDescent="0.2">
      <c r="A105" s="49">
        <v>7130352037</v>
      </c>
      <c r="B105" s="50" t="s">
        <v>201</v>
      </c>
      <c r="C105" s="44" t="s">
        <v>12</v>
      </c>
      <c r="D105" s="45">
        <v>30528.26</v>
      </c>
      <c r="E105" s="50" t="s">
        <v>202</v>
      </c>
      <c r="F105" s="76"/>
      <c r="G105" s="64"/>
      <c r="H105" s="352"/>
    </row>
    <row r="106" spans="1:8" ht="24" customHeight="1" x14ac:dyDescent="0.2">
      <c r="A106" s="49">
        <v>7130352038</v>
      </c>
      <c r="B106" s="52" t="s">
        <v>203</v>
      </c>
      <c r="C106" s="51" t="s">
        <v>12</v>
      </c>
      <c r="D106" s="45">
        <v>18248.189999999999</v>
      </c>
      <c r="E106" s="50" t="s">
        <v>204</v>
      </c>
      <c r="F106" s="65"/>
      <c r="G106" s="64"/>
      <c r="H106" s="97"/>
    </row>
    <row r="107" spans="1:8" ht="24" customHeight="1" x14ac:dyDescent="0.2">
      <c r="A107" s="49">
        <v>7130352039</v>
      </c>
      <c r="B107" s="52" t="s">
        <v>205</v>
      </c>
      <c r="C107" s="51" t="s">
        <v>12</v>
      </c>
      <c r="D107" s="45">
        <v>18248.189999999999</v>
      </c>
      <c r="E107" s="50" t="s">
        <v>206</v>
      </c>
      <c r="F107" s="65"/>
      <c r="G107" s="64"/>
      <c r="H107" s="97"/>
    </row>
    <row r="108" spans="1:8" ht="24" customHeight="1" x14ac:dyDescent="0.2">
      <c r="A108" s="49">
        <v>7130352040</v>
      </c>
      <c r="B108" s="52" t="s">
        <v>207</v>
      </c>
      <c r="C108" s="51" t="s">
        <v>12</v>
      </c>
      <c r="D108" s="45">
        <v>24161.21</v>
      </c>
      <c r="E108" s="50" t="s">
        <v>208</v>
      </c>
      <c r="F108" s="65"/>
      <c r="G108" s="64"/>
      <c r="H108" s="97"/>
    </row>
    <row r="109" spans="1:8" ht="24" customHeight="1" x14ac:dyDescent="0.2">
      <c r="A109" s="49">
        <v>7130352041</v>
      </c>
      <c r="B109" s="52" t="s">
        <v>209</v>
      </c>
      <c r="C109" s="51" t="s">
        <v>12</v>
      </c>
      <c r="D109" s="45">
        <v>26424.47</v>
      </c>
      <c r="E109" s="50" t="s">
        <v>210</v>
      </c>
      <c r="F109" s="65"/>
      <c r="G109" s="64"/>
      <c r="H109" s="97"/>
    </row>
    <row r="110" spans="1:8" ht="24" customHeight="1" x14ac:dyDescent="0.2">
      <c r="A110" s="49">
        <v>7130352042</v>
      </c>
      <c r="B110" s="52" t="s">
        <v>211</v>
      </c>
      <c r="C110" s="51" t="s">
        <v>12</v>
      </c>
      <c r="D110" s="45">
        <v>26424.47</v>
      </c>
      <c r="E110" s="50" t="s">
        <v>212</v>
      </c>
      <c r="F110" s="65"/>
      <c r="G110" s="64"/>
      <c r="H110" s="97"/>
    </row>
    <row r="111" spans="1:8" ht="24" customHeight="1" x14ac:dyDescent="0.2">
      <c r="A111" s="49">
        <v>7130352043</v>
      </c>
      <c r="B111" s="52" t="s">
        <v>205</v>
      </c>
      <c r="C111" s="51" t="s">
        <v>12</v>
      </c>
      <c r="D111" s="45">
        <v>9485.75</v>
      </c>
      <c r="E111" s="50" t="s">
        <v>213</v>
      </c>
      <c r="F111" s="65"/>
      <c r="G111" s="64"/>
      <c r="H111" s="97"/>
    </row>
    <row r="112" spans="1:8" ht="24" customHeight="1" x14ac:dyDescent="0.2">
      <c r="A112" s="49">
        <v>7130352044</v>
      </c>
      <c r="B112" s="52" t="s">
        <v>209</v>
      </c>
      <c r="C112" s="51" t="s">
        <v>12</v>
      </c>
      <c r="D112" s="45">
        <v>11450.92</v>
      </c>
      <c r="E112" s="50" t="s">
        <v>214</v>
      </c>
      <c r="F112" s="65"/>
      <c r="G112" s="64"/>
      <c r="H112" s="97"/>
    </row>
    <row r="113" spans="1:8" ht="24" customHeight="1" x14ac:dyDescent="0.2">
      <c r="A113" s="49">
        <v>7130352045</v>
      </c>
      <c r="B113" s="52" t="s">
        <v>211</v>
      </c>
      <c r="C113" s="51" t="s">
        <v>12</v>
      </c>
      <c r="D113" s="45">
        <v>11780.32</v>
      </c>
      <c r="E113" s="50" t="s">
        <v>215</v>
      </c>
      <c r="F113" s="65"/>
      <c r="G113" s="64"/>
      <c r="H113" s="97"/>
    </row>
    <row r="114" spans="1:8" ht="24" customHeight="1" x14ac:dyDescent="0.2">
      <c r="A114" s="42">
        <v>7130352046</v>
      </c>
      <c r="B114" s="43" t="s">
        <v>216</v>
      </c>
      <c r="C114" s="44" t="s">
        <v>16</v>
      </c>
      <c r="D114" s="45">
        <v>4028.58</v>
      </c>
      <c r="E114" s="52" t="s">
        <v>217</v>
      </c>
      <c r="F114" s="65"/>
      <c r="G114" s="64"/>
      <c r="H114" s="97"/>
    </row>
    <row r="115" spans="1:8" ht="27" customHeight="1" x14ac:dyDescent="0.2">
      <c r="A115" s="49">
        <v>7130354274</v>
      </c>
      <c r="B115" s="50" t="s">
        <v>218</v>
      </c>
      <c r="C115" s="51" t="s">
        <v>41</v>
      </c>
      <c r="D115" s="45">
        <v>2.93</v>
      </c>
      <c r="E115" s="50" t="s">
        <v>219</v>
      </c>
      <c r="F115" s="65"/>
      <c r="G115" s="64"/>
      <c r="H115" s="97"/>
    </row>
    <row r="116" spans="1:8" ht="27.75" customHeight="1" x14ac:dyDescent="0.2">
      <c r="A116" s="49">
        <v>7130354275</v>
      </c>
      <c r="B116" s="50" t="s">
        <v>220</v>
      </c>
      <c r="C116" s="51" t="s">
        <v>41</v>
      </c>
      <c r="D116" s="45">
        <v>2.93</v>
      </c>
      <c r="E116" s="50" t="s">
        <v>221</v>
      </c>
      <c r="F116" s="65"/>
      <c r="G116" s="64"/>
      <c r="H116" s="97"/>
    </row>
    <row r="117" spans="1:8" ht="24" customHeight="1" x14ac:dyDescent="0.2">
      <c r="A117" s="49">
        <v>7130354276</v>
      </c>
      <c r="B117" s="50" t="s">
        <v>222</v>
      </c>
      <c r="C117" s="51" t="s">
        <v>41</v>
      </c>
      <c r="D117" s="45">
        <v>5.86</v>
      </c>
      <c r="E117" s="65"/>
      <c r="F117" s="65"/>
      <c r="G117" s="64"/>
      <c r="H117" s="97"/>
    </row>
    <row r="118" spans="1:8" ht="24" customHeight="1" x14ac:dyDescent="0.2">
      <c r="A118" s="49">
        <v>7130354277</v>
      </c>
      <c r="B118" s="50" t="s">
        <v>223</v>
      </c>
      <c r="C118" s="51" t="s">
        <v>41</v>
      </c>
      <c r="D118" s="45">
        <v>7.32</v>
      </c>
      <c r="E118" s="65"/>
      <c r="F118" s="65"/>
      <c r="G118" s="64"/>
      <c r="H118" s="97"/>
    </row>
    <row r="119" spans="1:8" ht="26.25" customHeight="1" x14ac:dyDescent="0.2">
      <c r="A119" s="49">
        <v>7130354278</v>
      </c>
      <c r="B119" s="50" t="s">
        <v>224</v>
      </c>
      <c r="C119" s="51" t="s">
        <v>41</v>
      </c>
      <c r="D119" s="45">
        <v>11.73</v>
      </c>
      <c r="E119" s="50" t="s">
        <v>225</v>
      </c>
      <c r="F119" s="65"/>
      <c r="G119" s="64"/>
      <c r="H119" s="97"/>
    </row>
    <row r="120" spans="1:8" ht="24.75" customHeight="1" x14ac:dyDescent="0.2">
      <c r="A120" s="49">
        <v>7130354279</v>
      </c>
      <c r="B120" s="50" t="s">
        <v>226</v>
      </c>
      <c r="C120" s="51" t="s">
        <v>41</v>
      </c>
      <c r="D120" s="45">
        <v>17.579999999999998</v>
      </c>
      <c r="E120" s="50" t="s">
        <v>227</v>
      </c>
      <c r="F120" s="65"/>
      <c r="G120" s="64"/>
      <c r="H120" s="97"/>
    </row>
    <row r="121" spans="1:8" ht="24" customHeight="1" x14ac:dyDescent="0.2">
      <c r="A121" s="49">
        <v>7130354280</v>
      </c>
      <c r="B121" s="50" t="s">
        <v>228</v>
      </c>
      <c r="C121" s="51" t="s">
        <v>41</v>
      </c>
      <c r="D121" s="45">
        <v>21.97</v>
      </c>
      <c r="E121" s="50" t="s">
        <v>229</v>
      </c>
      <c r="F121" s="65"/>
      <c r="G121" s="64"/>
      <c r="H121" s="97"/>
    </row>
    <row r="122" spans="1:8" ht="27" customHeight="1" x14ac:dyDescent="0.2">
      <c r="A122" s="49">
        <v>7130354281</v>
      </c>
      <c r="B122" s="50" t="s">
        <v>230</v>
      </c>
      <c r="C122" s="51" t="s">
        <v>41</v>
      </c>
      <c r="D122" s="45">
        <v>30.77</v>
      </c>
      <c r="E122" s="50" t="s">
        <v>231</v>
      </c>
      <c r="F122" s="65"/>
      <c r="G122" s="64"/>
      <c r="H122" s="97"/>
    </row>
    <row r="123" spans="1:8" ht="25.5" customHeight="1" x14ac:dyDescent="0.2">
      <c r="A123" s="49">
        <v>7130354282</v>
      </c>
      <c r="B123" s="50" t="s">
        <v>232</v>
      </c>
      <c r="C123" s="51" t="s">
        <v>41</v>
      </c>
      <c r="D123" s="45">
        <v>35.159999999999997</v>
      </c>
      <c r="E123" s="50" t="s">
        <v>233</v>
      </c>
      <c r="F123" s="52"/>
      <c r="G123" s="77"/>
      <c r="H123" s="97"/>
    </row>
    <row r="124" spans="1:8" ht="24" customHeight="1" x14ac:dyDescent="0.2">
      <c r="A124" s="49">
        <v>7130354283</v>
      </c>
      <c r="B124" s="50" t="s">
        <v>234</v>
      </c>
      <c r="C124" s="51" t="s">
        <v>41</v>
      </c>
      <c r="D124" s="45">
        <v>55.67</v>
      </c>
      <c r="E124" s="65"/>
      <c r="F124" s="65"/>
      <c r="G124" s="64"/>
      <c r="H124" s="97"/>
    </row>
    <row r="125" spans="1:8" ht="24" customHeight="1" x14ac:dyDescent="0.2">
      <c r="A125" s="49">
        <v>7130354284</v>
      </c>
      <c r="B125" s="50" t="s">
        <v>235</v>
      </c>
      <c r="C125" s="51" t="s">
        <v>41</v>
      </c>
      <c r="D125" s="45">
        <v>62.99</v>
      </c>
      <c r="E125" s="65"/>
      <c r="F125" s="65"/>
      <c r="G125" s="64"/>
      <c r="H125" s="97"/>
    </row>
    <row r="126" spans="1:8" ht="24" customHeight="1" x14ac:dyDescent="0.2">
      <c r="A126" s="49">
        <v>7130354285</v>
      </c>
      <c r="B126" s="50" t="s">
        <v>236</v>
      </c>
      <c r="C126" s="51" t="s">
        <v>41</v>
      </c>
      <c r="D126" s="45">
        <v>90.84</v>
      </c>
      <c r="E126" s="65"/>
      <c r="F126" s="65"/>
      <c r="G126" s="64"/>
      <c r="H126" s="97"/>
    </row>
    <row r="127" spans="1:8" ht="26.25" customHeight="1" x14ac:dyDescent="0.2">
      <c r="A127" s="49">
        <v>7130354286</v>
      </c>
      <c r="B127" s="50" t="s">
        <v>237</v>
      </c>
      <c r="C127" s="51" t="s">
        <v>41</v>
      </c>
      <c r="D127" s="45">
        <v>106.96</v>
      </c>
      <c r="E127" s="50" t="s">
        <v>238</v>
      </c>
      <c r="F127" s="65"/>
      <c r="G127" s="64"/>
      <c r="H127" s="97"/>
    </row>
    <row r="128" spans="1:8" ht="24" customHeight="1" x14ac:dyDescent="0.2">
      <c r="A128" s="49">
        <v>7130354287</v>
      </c>
      <c r="B128" s="50" t="s">
        <v>239</v>
      </c>
      <c r="C128" s="51" t="s">
        <v>41</v>
      </c>
      <c r="D128" s="45">
        <v>137.72999999999999</v>
      </c>
      <c r="E128" s="65"/>
      <c r="F128" s="65"/>
      <c r="G128" s="64"/>
      <c r="H128" s="97"/>
    </row>
    <row r="129" spans="1:8" ht="26.25" customHeight="1" x14ac:dyDescent="0.2">
      <c r="A129" s="49">
        <v>7130354442</v>
      </c>
      <c r="B129" s="50" t="s">
        <v>240</v>
      </c>
      <c r="C129" s="45" t="s">
        <v>41</v>
      </c>
      <c r="D129" s="45">
        <v>877.14</v>
      </c>
      <c r="E129" s="50" t="s">
        <v>241</v>
      </c>
      <c r="F129" s="52"/>
      <c r="G129" s="64"/>
      <c r="H129" s="97"/>
    </row>
    <row r="130" spans="1:8" ht="28.5" customHeight="1" x14ac:dyDescent="0.2">
      <c r="A130" s="49">
        <v>7130390003</v>
      </c>
      <c r="B130" s="50" t="s">
        <v>242</v>
      </c>
      <c r="C130" s="45" t="s">
        <v>41</v>
      </c>
      <c r="D130" s="45">
        <v>97.13</v>
      </c>
      <c r="E130" s="50" t="s">
        <v>1531</v>
      </c>
      <c r="F130" s="52"/>
      <c r="G130" s="64"/>
      <c r="H130" s="97"/>
    </row>
    <row r="131" spans="1:8" ht="27" customHeight="1" x14ac:dyDescent="0.2">
      <c r="A131" s="49">
        <v>7130390004</v>
      </c>
      <c r="B131" s="50" t="s">
        <v>243</v>
      </c>
      <c r="C131" s="45" t="s">
        <v>41</v>
      </c>
      <c r="D131" s="45">
        <v>126.53</v>
      </c>
      <c r="E131" s="50" t="s">
        <v>1532</v>
      </c>
      <c r="F131" s="52"/>
      <c r="G131" s="64"/>
      <c r="H131" s="97"/>
    </row>
    <row r="132" spans="1:8" ht="27" customHeight="1" x14ac:dyDescent="0.2">
      <c r="A132" s="49">
        <v>7130390005</v>
      </c>
      <c r="B132" s="50" t="s">
        <v>244</v>
      </c>
      <c r="C132" s="45" t="s">
        <v>41</v>
      </c>
      <c r="D132" s="45">
        <v>176.36</v>
      </c>
      <c r="E132" s="50" t="s">
        <v>245</v>
      </c>
      <c r="F132" s="52"/>
      <c r="G132" s="64"/>
      <c r="H132" s="97"/>
    </row>
    <row r="133" spans="1:8" ht="27.75" customHeight="1" x14ac:dyDescent="0.2">
      <c r="A133" s="49">
        <v>7130390006</v>
      </c>
      <c r="B133" s="50" t="s">
        <v>246</v>
      </c>
      <c r="C133" s="51" t="s">
        <v>9</v>
      </c>
      <c r="D133" s="45">
        <v>158.94999999999999</v>
      </c>
      <c r="E133" s="50" t="s">
        <v>247</v>
      </c>
      <c r="F133" s="52"/>
      <c r="G133" s="64"/>
      <c r="H133" s="97"/>
    </row>
    <row r="134" spans="1:8" ht="24" customHeight="1" x14ac:dyDescent="0.2">
      <c r="A134" s="49">
        <v>7130390007</v>
      </c>
      <c r="B134" s="50" t="s">
        <v>248</v>
      </c>
      <c r="C134" s="45" t="s">
        <v>41</v>
      </c>
      <c r="D134" s="45">
        <v>224.62</v>
      </c>
      <c r="E134" s="52" t="s">
        <v>249</v>
      </c>
      <c r="F134" s="52"/>
      <c r="G134" s="64"/>
      <c r="H134" s="97"/>
    </row>
    <row r="135" spans="1:8" ht="24" customHeight="1" x14ac:dyDescent="0.2">
      <c r="A135" s="49">
        <v>7130390019</v>
      </c>
      <c r="B135" s="50" t="s">
        <v>250</v>
      </c>
      <c r="C135" s="51" t="s">
        <v>41</v>
      </c>
      <c r="D135" s="45">
        <v>38.39</v>
      </c>
      <c r="E135" s="52" t="s">
        <v>251</v>
      </c>
      <c r="F135" s="52"/>
      <c r="G135" s="64"/>
      <c r="H135" s="97"/>
    </row>
    <row r="136" spans="1:8" ht="24" customHeight="1" x14ac:dyDescent="0.2">
      <c r="A136" s="49">
        <v>7130640040</v>
      </c>
      <c r="B136" s="78" t="s">
        <v>252</v>
      </c>
      <c r="C136" s="44" t="s">
        <v>253</v>
      </c>
      <c r="D136" s="45">
        <v>41658.1</v>
      </c>
      <c r="E136" s="78" t="s">
        <v>252</v>
      </c>
      <c r="F136" s="52"/>
      <c r="G136" s="67"/>
      <c r="H136" s="97"/>
    </row>
    <row r="137" spans="1:8" ht="24" customHeight="1" x14ac:dyDescent="0.2">
      <c r="A137" s="42">
        <v>7130600023</v>
      </c>
      <c r="B137" s="43" t="s">
        <v>254</v>
      </c>
      <c r="C137" s="44" t="s">
        <v>253</v>
      </c>
      <c r="D137" s="45">
        <v>49126.34</v>
      </c>
      <c r="E137" s="52" t="s">
        <v>255</v>
      </c>
      <c r="F137" s="52"/>
      <c r="G137" s="64"/>
      <c r="H137" s="97"/>
    </row>
    <row r="138" spans="1:8" ht="24" customHeight="1" x14ac:dyDescent="0.2">
      <c r="A138" s="42">
        <v>7130600032</v>
      </c>
      <c r="B138" s="43" t="s">
        <v>256</v>
      </c>
      <c r="C138" s="44" t="s">
        <v>253</v>
      </c>
      <c r="D138" s="45">
        <v>49126.34</v>
      </c>
      <c r="E138" s="52" t="s">
        <v>257</v>
      </c>
      <c r="F138" s="52"/>
      <c r="G138" s="64"/>
      <c r="H138" s="97"/>
    </row>
    <row r="139" spans="1:8" ht="24" customHeight="1" x14ac:dyDescent="0.2">
      <c r="A139" s="42">
        <v>7130600051</v>
      </c>
      <c r="B139" s="43" t="s">
        <v>258</v>
      </c>
      <c r="C139" s="44" t="s">
        <v>253</v>
      </c>
      <c r="D139" s="45">
        <v>49126.34</v>
      </c>
      <c r="E139" s="52" t="s">
        <v>259</v>
      </c>
      <c r="F139" s="52"/>
      <c r="G139" s="64"/>
      <c r="H139" s="97"/>
    </row>
    <row r="140" spans="1:8" ht="24" customHeight="1" x14ac:dyDescent="0.2">
      <c r="A140" s="42">
        <v>7130600166</v>
      </c>
      <c r="B140" s="43" t="s">
        <v>260</v>
      </c>
      <c r="C140" s="44" t="s">
        <v>253</v>
      </c>
      <c r="D140" s="45">
        <v>49126.34</v>
      </c>
      <c r="E140" s="52" t="s">
        <v>261</v>
      </c>
      <c r="F140" s="52"/>
      <c r="G140" s="64"/>
      <c r="H140" s="97"/>
    </row>
    <row r="141" spans="1:8" ht="24" customHeight="1" x14ac:dyDescent="0.2">
      <c r="A141" s="42">
        <v>7130600173</v>
      </c>
      <c r="B141" s="43" t="s">
        <v>262</v>
      </c>
      <c r="C141" s="44" t="s">
        <v>253</v>
      </c>
      <c r="D141" s="45">
        <v>52251.06</v>
      </c>
      <c r="E141" s="52" t="s">
        <v>263</v>
      </c>
      <c r="F141" s="52"/>
      <c r="G141" s="64"/>
      <c r="H141" s="97"/>
    </row>
    <row r="142" spans="1:8" ht="24" customHeight="1" x14ac:dyDescent="0.2">
      <c r="A142" s="42">
        <v>7130600230</v>
      </c>
      <c r="B142" s="43" t="s">
        <v>264</v>
      </c>
      <c r="C142" s="44" t="s">
        <v>253</v>
      </c>
      <c r="D142" s="45">
        <v>49126.34</v>
      </c>
      <c r="E142" s="52" t="s">
        <v>265</v>
      </c>
      <c r="F142" s="52"/>
      <c r="G142" s="64"/>
      <c r="H142" s="97"/>
    </row>
    <row r="143" spans="1:8" ht="24" customHeight="1" x14ac:dyDescent="0.2">
      <c r="A143" s="42">
        <v>7130600495</v>
      </c>
      <c r="B143" s="43" t="s">
        <v>266</v>
      </c>
      <c r="C143" s="44" t="s">
        <v>253</v>
      </c>
      <c r="D143" s="45">
        <v>52251.06</v>
      </c>
      <c r="E143" s="52" t="s">
        <v>267</v>
      </c>
      <c r="F143" s="52"/>
      <c r="G143" s="64"/>
      <c r="H143" s="97"/>
    </row>
    <row r="144" spans="1:8" customFormat="1" ht="24" customHeight="1" x14ac:dyDescent="0.2">
      <c r="A144" s="56">
        <v>7130600635</v>
      </c>
      <c r="B144" s="16" t="s">
        <v>268</v>
      </c>
      <c r="C144" s="17" t="s">
        <v>253</v>
      </c>
      <c r="D144" s="45"/>
      <c r="E144" s="21" t="s">
        <v>269</v>
      </c>
      <c r="F144" s="21"/>
      <c r="G144" s="58" t="s">
        <v>85</v>
      </c>
      <c r="H144" s="6"/>
    </row>
    <row r="145" spans="1:54" ht="24" customHeight="1" x14ac:dyDescent="0.2">
      <c r="A145" s="42">
        <v>7130600675</v>
      </c>
      <c r="B145" s="43" t="s">
        <v>270</v>
      </c>
      <c r="C145" s="44" t="s">
        <v>253</v>
      </c>
      <c r="D145" s="45">
        <v>61168.800000000003</v>
      </c>
      <c r="E145" s="52" t="s">
        <v>271</v>
      </c>
      <c r="F145" s="53"/>
      <c r="G145" s="60"/>
      <c r="H145" s="97"/>
    </row>
    <row r="146" spans="1:54" ht="24" customHeight="1" x14ac:dyDescent="0.2">
      <c r="A146" s="42">
        <v>7130601070</v>
      </c>
      <c r="B146" s="79" t="s">
        <v>272</v>
      </c>
      <c r="C146" s="44" t="s">
        <v>253</v>
      </c>
      <c r="D146" s="45">
        <v>75856.179999999993</v>
      </c>
      <c r="E146" s="50" t="s">
        <v>273</v>
      </c>
      <c r="F146" s="52"/>
      <c r="G146" s="64"/>
      <c r="H146" s="97"/>
    </row>
    <row r="147" spans="1:54" ht="24" customHeight="1" x14ac:dyDescent="0.2">
      <c r="A147" s="42">
        <v>7130601072</v>
      </c>
      <c r="B147" s="79" t="s">
        <v>274</v>
      </c>
      <c r="C147" s="44" t="s">
        <v>253</v>
      </c>
      <c r="D147" s="45">
        <v>75856.179999999993</v>
      </c>
      <c r="E147" s="52" t="s">
        <v>275</v>
      </c>
      <c r="F147" s="52"/>
      <c r="G147" s="64"/>
      <c r="H147" s="97"/>
    </row>
    <row r="148" spans="1:54" s="55" customFormat="1" ht="34.5" customHeight="1" x14ac:dyDescent="0.2">
      <c r="A148" s="42">
        <v>7130601958</v>
      </c>
      <c r="B148" s="43" t="s">
        <v>1180</v>
      </c>
      <c r="C148" s="44" t="s">
        <v>253</v>
      </c>
      <c r="D148" s="45">
        <v>57234.720000000001</v>
      </c>
      <c r="E148" s="50" t="s">
        <v>276</v>
      </c>
      <c r="F148" s="53"/>
      <c r="G148" s="53"/>
      <c r="H148" s="97"/>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s="55" customFormat="1" ht="30" customHeight="1" x14ac:dyDescent="0.2">
      <c r="A149" s="42">
        <v>7130601965</v>
      </c>
      <c r="B149" s="43" t="s">
        <v>1181</v>
      </c>
      <c r="C149" s="44" t="s">
        <v>253</v>
      </c>
      <c r="D149" s="45">
        <v>56821.72</v>
      </c>
      <c r="E149" s="50" t="s">
        <v>277</v>
      </c>
      <c r="F149" s="53"/>
      <c r="G149" s="53"/>
      <c r="H149" s="97"/>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s="55" customFormat="1" ht="30" customHeight="1" x14ac:dyDescent="0.2">
      <c r="A150" s="80">
        <v>7130600012</v>
      </c>
      <c r="B150" s="78" t="s">
        <v>278</v>
      </c>
      <c r="C150" s="81" t="s">
        <v>253</v>
      </c>
      <c r="D150" s="45">
        <v>69845.38</v>
      </c>
      <c r="E150" s="50"/>
      <c r="F150" s="53"/>
      <c r="G150" s="67"/>
      <c r="H150" s="97"/>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s="55" customFormat="1" ht="33.75" customHeight="1" x14ac:dyDescent="0.2">
      <c r="A151" s="82">
        <v>7130600011</v>
      </c>
      <c r="B151" s="78" t="s">
        <v>279</v>
      </c>
      <c r="C151" s="83" t="s">
        <v>253</v>
      </c>
      <c r="D151" s="45">
        <v>69609.38</v>
      </c>
      <c r="E151" s="50"/>
      <c r="F151" s="53"/>
      <c r="G151" s="67"/>
      <c r="H151" s="97"/>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24" customHeight="1" x14ac:dyDescent="0.2">
      <c r="A152" s="42">
        <v>7130610206</v>
      </c>
      <c r="B152" s="43" t="s">
        <v>280</v>
      </c>
      <c r="C152" s="44" t="s">
        <v>253</v>
      </c>
      <c r="D152" s="45">
        <v>86441</v>
      </c>
      <c r="E152" s="52" t="s">
        <v>281</v>
      </c>
      <c r="F152" s="52"/>
      <c r="G152" s="64"/>
      <c r="H152" s="97"/>
    </row>
    <row r="153" spans="1:54" s="55" customFormat="1" ht="24" customHeight="1" x14ac:dyDescent="0.2">
      <c r="A153" s="42">
        <v>7130810243</v>
      </c>
      <c r="B153" s="43" t="s">
        <v>1182</v>
      </c>
      <c r="C153" s="44" t="s">
        <v>4</v>
      </c>
      <c r="D153" s="45">
        <v>4179.74</v>
      </c>
      <c r="E153" s="52"/>
      <c r="F153" s="52"/>
      <c r="G153" s="52"/>
      <c r="H153" s="97"/>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s="55" customFormat="1" ht="24" customHeight="1" x14ac:dyDescent="0.2">
      <c r="A154" s="42">
        <v>7130620013</v>
      </c>
      <c r="B154" s="43" t="s">
        <v>1183</v>
      </c>
      <c r="C154" s="44" t="s">
        <v>4</v>
      </c>
      <c r="D154" s="45">
        <v>156.63999999999999</v>
      </c>
      <c r="E154" s="50" t="s">
        <v>282</v>
      </c>
      <c r="F154" s="52"/>
      <c r="G154" s="64"/>
      <c r="H154" s="97"/>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24" customHeight="1" x14ac:dyDescent="0.2">
      <c r="A155" s="42">
        <v>7130620049</v>
      </c>
      <c r="B155" s="43" t="s">
        <v>283</v>
      </c>
      <c r="C155" s="44" t="s">
        <v>7</v>
      </c>
      <c r="D155" s="45">
        <v>87.55</v>
      </c>
      <c r="E155" s="52"/>
      <c r="F155" s="52"/>
      <c r="G155" s="64"/>
      <c r="H155" s="97"/>
    </row>
    <row r="156" spans="1:54" ht="24" customHeight="1" x14ac:dyDescent="0.2">
      <c r="A156" s="42">
        <v>7130620133</v>
      </c>
      <c r="B156" s="43" t="s">
        <v>18</v>
      </c>
      <c r="C156" s="44" t="s">
        <v>7</v>
      </c>
      <c r="D156" s="45">
        <v>121.12</v>
      </c>
      <c r="E156" s="52" t="s">
        <v>284</v>
      </c>
      <c r="F156" s="52"/>
      <c r="G156" s="64"/>
      <c r="H156" s="97"/>
    </row>
    <row r="157" spans="1:54" ht="24" customHeight="1" x14ac:dyDescent="0.2">
      <c r="A157" s="42">
        <v>7130620140</v>
      </c>
      <c r="B157" s="43" t="s">
        <v>20</v>
      </c>
      <c r="C157" s="44" t="s">
        <v>7</v>
      </c>
      <c r="D157" s="45">
        <v>121.12</v>
      </c>
      <c r="E157" s="52" t="s">
        <v>285</v>
      </c>
      <c r="F157" s="52"/>
      <c r="G157" s="64"/>
      <c r="H157" s="97"/>
    </row>
    <row r="158" spans="1:54" ht="24" customHeight="1" x14ac:dyDescent="0.2">
      <c r="A158" s="42">
        <v>7130620573</v>
      </c>
      <c r="B158" s="43" t="s">
        <v>286</v>
      </c>
      <c r="C158" s="44" t="s">
        <v>7</v>
      </c>
      <c r="D158" s="45">
        <v>87.55</v>
      </c>
      <c r="E158" s="52" t="s">
        <v>287</v>
      </c>
      <c r="F158" s="52"/>
      <c r="G158" s="64"/>
      <c r="H158" s="97"/>
    </row>
    <row r="159" spans="1:54" ht="24" customHeight="1" x14ac:dyDescent="0.2">
      <c r="A159" s="42">
        <v>7130620575</v>
      </c>
      <c r="B159" s="43" t="s">
        <v>288</v>
      </c>
      <c r="C159" s="44" t="s">
        <v>7</v>
      </c>
      <c r="D159" s="45">
        <v>89.02</v>
      </c>
      <c r="E159" s="50" t="s">
        <v>289</v>
      </c>
      <c r="F159" s="52"/>
      <c r="G159" s="64"/>
      <c r="H159" s="97"/>
    </row>
    <row r="160" spans="1:54" ht="24" customHeight="1" x14ac:dyDescent="0.2">
      <c r="A160" s="42">
        <v>7130620577</v>
      </c>
      <c r="B160" s="43" t="s">
        <v>290</v>
      </c>
      <c r="C160" s="44" t="s">
        <v>7</v>
      </c>
      <c r="D160" s="45">
        <v>89.02</v>
      </c>
      <c r="E160" s="50" t="s">
        <v>291</v>
      </c>
      <c r="F160" s="52"/>
      <c r="G160" s="64"/>
      <c r="H160" s="97"/>
    </row>
    <row r="161" spans="1:54" ht="24" customHeight="1" x14ac:dyDescent="0.2">
      <c r="A161" s="42">
        <v>7130620609</v>
      </c>
      <c r="B161" s="43" t="s">
        <v>18</v>
      </c>
      <c r="C161" s="44" t="s">
        <v>7</v>
      </c>
      <c r="D161" s="45">
        <v>87.55</v>
      </c>
      <c r="E161" s="50" t="s">
        <v>292</v>
      </c>
      <c r="F161" s="52"/>
      <c r="G161" s="64"/>
      <c r="H161" s="97"/>
    </row>
    <row r="162" spans="1:54" ht="24" customHeight="1" x14ac:dyDescent="0.2">
      <c r="A162" s="42">
        <v>7130620614</v>
      </c>
      <c r="B162" s="43" t="s">
        <v>20</v>
      </c>
      <c r="C162" s="44" t="s">
        <v>7</v>
      </c>
      <c r="D162" s="45">
        <v>86.09</v>
      </c>
      <c r="E162" s="50" t="s">
        <v>293</v>
      </c>
      <c r="F162" s="52"/>
      <c r="G162" s="64"/>
      <c r="H162" s="97"/>
    </row>
    <row r="163" spans="1:54" ht="24" customHeight="1" x14ac:dyDescent="0.2">
      <c r="A163" s="42">
        <v>7130620619</v>
      </c>
      <c r="B163" s="43" t="s">
        <v>10</v>
      </c>
      <c r="C163" s="44" t="s">
        <v>7</v>
      </c>
      <c r="D163" s="45">
        <v>86.09</v>
      </c>
      <c r="E163" s="50" t="s">
        <v>294</v>
      </c>
      <c r="F163" s="52"/>
      <c r="G163" s="64"/>
      <c r="H163" s="97"/>
    </row>
    <row r="164" spans="1:54" ht="24" customHeight="1" x14ac:dyDescent="0.2">
      <c r="A164" s="42">
        <v>7130620621</v>
      </c>
      <c r="B164" s="43" t="s">
        <v>295</v>
      </c>
      <c r="C164" s="44" t="s">
        <v>7</v>
      </c>
      <c r="D164" s="45">
        <v>84.63</v>
      </c>
      <c r="E164" s="50" t="s">
        <v>296</v>
      </c>
      <c r="F164" s="52"/>
      <c r="G164" s="64"/>
      <c r="H164" s="97"/>
    </row>
    <row r="165" spans="1:54" ht="24" customHeight="1" x14ac:dyDescent="0.2">
      <c r="A165" s="42">
        <v>7130620625</v>
      </c>
      <c r="B165" s="43" t="s">
        <v>21</v>
      </c>
      <c r="C165" s="44" t="s">
        <v>7</v>
      </c>
      <c r="D165" s="45">
        <v>84.63</v>
      </c>
      <c r="E165" s="50" t="s">
        <v>297</v>
      </c>
      <c r="F165" s="52"/>
      <c r="G165" s="64"/>
      <c r="H165" s="97"/>
    </row>
    <row r="166" spans="1:54" ht="24" customHeight="1" x14ac:dyDescent="0.2">
      <c r="A166" s="42">
        <v>7130620627</v>
      </c>
      <c r="B166" s="43" t="s">
        <v>11</v>
      </c>
      <c r="C166" s="44" t="s">
        <v>7</v>
      </c>
      <c r="D166" s="45">
        <v>84.63</v>
      </c>
      <c r="E166" s="50" t="s">
        <v>298</v>
      </c>
      <c r="F166" s="52"/>
      <c r="G166" s="64"/>
      <c r="H166" s="97"/>
    </row>
    <row r="167" spans="1:54" ht="24" customHeight="1" x14ac:dyDescent="0.2">
      <c r="A167" s="42">
        <v>7130620631</v>
      </c>
      <c r="B167" s="43" t="s">
        <v>19</v>
      </c>
      <c r="C167" s="44" t="s">
        <v>7</v>
      </c>
      <c r="D167" s="45">
        <v>84.63</v>
      </c>
      <c r="E167" s="50" t="s">
        <v>299</v>
      </c>
      <c r="F167" s="52"/>
      <c r="G167" s="64"/>
      <c r="H167" s="97"/>
    </row>
    <row r="168" spans="1:54" ht="24" customHeight="1" x14ac:dyDescent="0.2">
      <c r="A168" s="42">
        <v>7130620636</v>
      </c>
      <c r="B168" s="43" t="s">
        <v>300</v>
      </c>
      <c r="C168" s="44" t="s">
        <v>7</v>
      </c>
      <c r="D168" s="45">
        <v>84.63</v>
      </c>
      <c r="E168" s="50" t="s">
        <v>301</v>
      </c>
      <c r="F168" s="52"/>
      <c r="G168" s="64"/>
      <c r="H168" s="97"/>
    </row>
    <row r="169" spans="1:54" ht="24" customHeight="1" x14ac:dyDescent="0.2">
      <c r="A169" s="42">
        <v>7130620637</v>
      </c>
      <c r="B169" s="43" t="s">
        <v>302</v>
      </c>
      <c r="C169" s="44" t="s">
        <v>7</v>
      </c>
      <c r="D169" s="45">
        <v>84.63</v>
      </c>
      <c r="E169" s="50" t="s">
        <v>303</v>
      </c>
      <c r="F169" s="52"/>
      <c r="G169" s="64"/>
      <c r="H169" s="97"/>
    </row>
    <row r="170" spans="1:54" ht="24" customHeight="1" x14ac:dyDescent="0.2">
      <c r="A170" s="42">
        <v>7130620713</v>
      </c>
      <c r="B170" s="43" t="s">
        <v>304</v>
      </c>
      <c r="C170" s="44" t="s">
        <v>7</v>
      </c>
      <c r="D170" s="45">
        <v>84.63</v>
      </c>
      <c r="E170" s="50" t="s">
        <v>305</v>
      </c>
      <c r="F170" s="52"/>
      <c r="G170" s="64"/>
      <c r="H170" s="97"/>
    </row>
    <row r="171" spans="1:54" ht="24" customHeight="1" x14ac:dyDescent="0.2">
      <c r="A171" s="42">
        <v>7130620716</v>
      </c>
      <c r="B171" s="43" t="s">
        <v>306</v>
      </c>
      <c r="C171" s="44" t="s">
        <v>7</v>
      </c>
      <c r="D171" s="45">
        <v>84.63</v>
      </c>
      <c r="E171" s="50" t="s">
        <v>307</v>
      </c>
      <c r="F171" s="52"/>
      <c r="G171" s="64"/>
      <c r="H171" s="97"/>
    </row>
    <row r="172" spans="1:54" ht="24" customHeight="1" x14ac:dyDescent="0.2">
      <c r="A172" s="42">
        <v>7130620719</v>
      </c>
      <c r="B172" s="43" t="s">
        <v>308</v>
      </c>
      <c r="C172" s="44" t="s">
        <v>7</v>
      </c>
      <c r="D172" s="45">
        <v>84.63</v>
      </c>
      <c r="E172" s="50" t="s">
        <v>309</v>
      </c>
      <c r="F172" s="52"/>
      <c r="G172" s="64"/>
      <c r="H172" s="97"/>
    </row>
    <row r="173" spans="1:54" ht="24" customHeight="1" x14ac:dyDescent="0.2">
      <c r="A173" s="42">
        <v>7130620829</v>
      </c>
      <c r="B173" s="43" t="s">
        <v>310</v>
      </c>
      <c r="C173" s="44" t="s">
        <v>7</v>
      </c>
      <c r="D173" s="45">
        <v>84.63</v>
      </c>
      <c r="E173" s="50" t="s">
        <v>311</v>
      </c>
      <c r="F173" s="52"/>
      <c r="G173" s="64"/>
      <c r="H173" s="97"/>
    </row>
    <row r="174" spans="1:54" s="55" customFormat="1" ht="24" customHeight="1" x14ac:dyDescent="0.2">
      <c r="A174" s="42">
        <v>7130621892</v>
      </c>
      <c r="B174" s="43" t="s">
        <v>1184</v>
      </c>
      <c r="C174" s="44" t="s">
        <v>4</v>
      </c>
      <c r="D174" s="45">
        <v>524.37</v>
      </c>
      <c r="E174" s="52" t="s">
        <v>312</v>
      </c>
      <c r="F174" s="52"/>
      <c r="G174" s="64"/>
      <c r="H174" s="97"/>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24" customHeight="1" x14ac:dyDescent="0.2">
      <c r="A175" s="49">
        <v>7130622922</v>
      </c>
      <c r="B175" s="50" t="s">
        <v>313</v>
      </c>
      <c r="C175" s="44" t="s">
        <v>7</v>
      </c>
      <c r="D175" s="45">
        <v>158.44</v>
      </c>
      <c r="E175" s="52" t="s">
        <v>314</v>
      </c>
      <c r="F175" s="52"/>
      <c r="G175" s="64"/>
      <c r="H175" s="97"/>
    </row>
    <row r="176" spans="1:54" ht="24" customHeight="1" x14ac:dyDescent="0.2">
      <c r="A176" s="49">
        <v>7130640027</v>
      </c>
      <c r="B176" s="84" t="s">
        <v>315</v>
      </c>
      <c r="C176" s="85" t="s">
        <v>316</v>
      </c>
      <c r="D176" s="45">
        <v>1146.99</v>
      </c>
      <c r="E176" s="50" t="s">
        <v>317</v>
      </c>
      <c r="F176" s="52"/>
      <c r="G176" s="64"/>
      <c r="H176" s="97"/>
    </row>
    <row r="177" spans="1:11" ht="24" customHeight="1" x14ac:dyDescent="0.2">
      <c r="A177" s="49">
        <v>7130640028</v>
      </c>
      <c r="B177" s="86" t="s">
        <v>318</v>
      </c>
      <c r="C177" s="85" t="s">
        <v>41</v>
      </c>
      <c r="D177" s="45">
        <v>993.8</v>
      </c>
      <c r="E177" s="52" t="s">
        <v>319</v>
      </c>
      <c r="F177" s="52"/>
      <c r="G177" s="64"/>
      <c r="H177" s="97"/>
    </row>
    <row r="178" spans="1:11" ht="28.5" customHeight="1" x14ac:dyDescent="0.2">
      <c r="A178" s="42">
        <v>7130640029</v>
      </c>
      <c r="B178" s="86" t="s">
        <v>320</v>
      </c>
      <c r="C178" s="85" t="s">
        <v>17</v>
      </c>
      <c r="D178" s="45">
        <v>4038.12</v>
      </c>
      <c r="E178" s="50" t="s">
        <v>321</v>
      </c>
      <c r="F178" s="52"/>
      <c r="G178" s="64"/>
      <c r="H178" s="97"/>
    </row>
    <row r="179" spans="1:11" ht="27" customHeight="1" x14ac:dyDescent="0.2">
      <c r="A179" s="42">
        <v>7130640030</v>
      </c>
      <c r="B179" s="87" t="s">
        <v>322</v>
      </c>
      <c r="C179" s="88" t="s">
        <v>17</v>
      </c>
      <c r="D179" s="45">
        <v>4038.55</v>
      </c>
      <c r="E179" s="50"/>
      <c r="F179" s="52"/>
      <c r="G179" s="77"/>
      <c r="H179" s="97"/>
    </row>
    <row r="180" spans="1:11" ht="27" customHeight="1" x14ac:dyDescent="0.2">
      <c r="A180" s="42">
        <v>7130300496</v>
      </c>
      <c r="B180" s="87" t="s">
        <v>1143</v>
      </c>
      <c r="C180" s="88" t="s">
        <v>316</v>
      </c>
      <c r="D180" s="45">
        <v>1769.0000000000002</v>
      </c>
      <c r="E180" s="50"/>
      <c r="F180" s="52"/>
      <c r="G180" s="77" t="s">
        <v>1539</v>
      </c>
      <c r="H180" s="97"/>
    </row>
    <row r="181" spans="1:11" ht="27.75" customHeight="1" x14ac:dyDescent="0.2">
      <c r="A181" s="49">
        <v>7130640031</v>
      </c>
      <c r="B181" s="43" t="s">
        <v>323</v>
      </c>
      <c r="C181" s="89" t="s">
        <v>316</v>
      </c>
      <c r="D181" s="45">
        <v>2459</v>
      </c>
      <c r="E181" s="52"/>
      <c r="F181" s="52"/>
      <c r="G181" s="133" t="s">
        <v>1539</v>
      </c>
      <c r="H181" s="97"/>
    </row>
    <row r="182" spans="1:11" ht="28.5" customHeight="1" x14ac:dyDescent="0.2">
      <c r="A182" s="49">
        <v>7130640036</v>
      </c>
      <c r="B182" s="43" t="s">
        <v>324</v>
      </c>
      <c r="C182" s="90" t="s">
        <v>316</v>
      </c>
      <c r="D182" s="45">
        <v>4874</v>
      </c>
      <c r="E182" s="50" t="s">
        <v>325</v>
      </c>
      <c r="F182" s="52"/>
      <c r="G182" s="133" t="s">
        <v>1539</v>
      </c>
      <c r="H182" s="97"/>
    </row>
    <row r="183" spans="1:11" ht="24" customHeight="1" x14ac:dyDescent="0.2">
      <c r="A183" s="49">
        <v>7130640037</v>
      </c>
      <c r="B183" s="78" t="s">
        <v>326</v>
      </c>
      <c r="C183" s="69" t="s">
        <v>327</v>
      </c>
      <c r="D183" s="45">
        <v>1507.37</v>
      </c>
      <c r="E183" s="50"/>
      <c r="F183" s="52"/>
      <c r="G183" s="77"/>
      <c r="H183" s="97"/>
    </row>
    <row r="184" spans="1:11" ht="24" customHeight="1" x14ac:dyDescent="0.2">
      <c r="A184" s="49">
        <v>7130640038</v>
      </c>
      <c r="B184" s="50" t="s">
        <v>326</v>
      </c>
      <c r="C184" s="44" t="s">
        <v>328</v>
      </c>
      <c r="D184" s="45">
        <v>1177.18</v>
      </c>
      <c r="E184" s="50" t="s">
        <v>329</v>
      </c>
      <c r="F184" s="52"/>
      <c r="G184" s="50"/>
      <c r="H184" s="97"/>
    </row>
    <row r="185" spans="1:11" ht="24" customHeight="1" x14ac:dyDescent="0.2">
      <c r="A185" s="49">
        <v>7130640171</v>
      </c>
      <c r="B185" s="50" t="s">
        <v>330</v>
      </c>
      <c r="C185" s="44" t="s">
        <v>9</v>
      </c>
      <c r="D185" s="45">
        <v>110.71</v>
      </c>
      <c r="E185" s="50"/>
      <c r="F185" s="52"/>
      <c r="G185" s="77"/>
      <c r="H185" s="97"/>
    </row>
    <row r="186" spans="1:11" ht="24" customHeight="1" x14ac:dyDescent="0.2">
      <c r="A186" s="49">
        <v>7130641396</v>
      </c>
      <c r="B186" s="50" t="s">
        <v>331</v>
      </c>
      <c r="C186" s="51" t="s">
        <v>332</v>
      </c>
      <c r="D186" s="45">
        <v>228.74</v>
      </c>
      <c r="E186" s="52" t="s">
        <v>333</v>
      </c>
      <c r="F186" s="52"/>
      <c r="G186" s="64"/>
      <c r="H186" s="97"/>
    </row>
    <row r="187" spans="1:11" ht="26.25" customHeight="1" x14ac:dyDescent="0.2">
      <c r="A187" s="49">
        <v>7130642039</v>
      </c>
      <c r="B187" s="43" t="s">
        <v>334</v>
      </c>
      <c r="C187" s="44" t="s">
        <v>4</v>
      </c>
      <c r="D187" s="45">
        <v>902.45</v>
      </c>
      <c r="E187" s="52" t="s">
        <v>335</v>
      </c>
      <c r="F187" s="52"/>
      <c r="G187" s="64"/>
      <c r="H187" s="97"/>
    </row>
    <row r="188" spans="1:11" ht="24" customHeight="1" x14ac:dyDescent="0.2">
      <c r="A188" s="49">
        <v>7130642041</v>
      </c>
      <c r="B188" s="43" t="s">
        <v>336</v>
      </c>
      <c r="C188" s="44" t="s">
        <v>4</v>
      </c>
      <c r="D188" s="45">
        <v>4586.8</v>
      </c>
      <c r="E188" s="50" t="s">
        <v>337</v>
      </c>
      <c r="F188" s="52"/>
      <c r="G188" s="64"/>
      <c r="H188" s="97"/>
    </row>
    <row r="189" spans="1:11" customFormat="1" ht="63" customHeight="1" x14ac:dyDescent="0.2">
      <c r="A189" s="49">
        <v>7130650001</v>
      </c>
      <c r="B189" s="62" t="s">
        <v>338</v>
      </c>
      <c r="C189" s="44" t="s">
        <v>316</v>
      </c>
      <c r="D189" s="45" t="s">
        <v>1540</v>
      </c>
      <c r="E189" s="50"/>
      <c r="F189" s="92" t="s">
        <v>1169</v>
      </c>
      <c r="G189" s="93" t="s">
        <v>1159</v>
      </c>
      <c r="H189" s="6"/>
      <c r="K189" s="6"/>
    </row>
    <row r="190" spans="1:11" ht="82.5" customHeight="1" x14ac:dyDescent="0.2">
      <c r="A190" s="94"/>
      <c r="B190" s="62" t="s">
        <v>1157</v>
      </c>
      <c r="C190" s="95" t="s">
        <v>31</v>
      </c>
      <c r="D190" s="45">
        <v>2494</v>
      </c>
      <c r="E190" s="65"/>
      <c r="F190" s="46"/>
      <c r="G190" s="96" t="s">
        <v>579</v>
      </c>
      <c r="H190" s="97"/>
      <c r="K190" s="97"/>
    </row>
    <row r="191" spans="1:11" ht="74.25" customHeight="1" x14ac:dyDescent="0.2">
      <c r="A191" s="94"/>
      <c r="B191" s="62" t="s">
        <v>1158</v>
      </c>
      <c r="C191" s="95" t="s">
        <v>31</v>
      </c>
      <c r="D191" s="45">
        <v>2860</v>
      </c>
      <c r="E191" s="65"/>
      <c r="F191" s="46"/>
      <c r="G191" s="96" t="s">
        <v>1541</v>
      </c>
      <c r="H191" s="97"/>
      <c r="K191" s="97"/>
    </row>
    <row r="192" spans="1:11" ht="24" customHeight="1" x14ac:dyDescent="0.2">
      <c r="A192" s="49">
        <v>7130670027</v>
      </c>
      <c r="B192" s="50" t="s">
        <v>339</v>
      </c>
      <c r="C192" s="51" t="s">
        <v>41</v>
      </c>
      <c r="D192" s="45">
        <v>149.25</v>
      </c>
      <c r="E192" s="65"/>
      <c r="F192" s="65"/>
      <c r="G192" s="64"/>
      <c r="H192" s="97"/>
    </row>
    <row r="193" spans="1:54" ht="29.25" customHeight="1" x14ac:dyDescent="0.2">
      <c r="A193" s="49">
        <v>7130797532</v>
      </c>
      <c r="B193" s="50" t="s">
        <v>340</v>
      </c>
      <c r="C193" s="51" t="s">
        <v>41</v>
      </c>
      <c r="D193" s="45">
        <v>784.09</v>
      </c>
      <c r="E193" s="50" t="s">
        <v>341</v>
      </c>
      <c r="F193" s="52"/>
      <c r="G193" s="64"/>
      <c r="H193" s="97"/>
    </row>
    <row r="194" spans="1:54" ht="27.75" customHeight="1" x14ac:dyDescent="0.2">
      <c r="A194" s="49">
        <v>7130797533</v>
      </c>
      <c r="B194" s="50" t="s">
        <v>342</v>
      </c>
      <c r="C194" s="51" t="s">
        <v>41</v>
      </c>
      <c r="D194" s="45">
        <v>569.12</v>
      </c>
      <c r="E194" s="52" t="s">
        <v>343</v>
      </c>
      <c r="F194" s="52"/>
      <c r="G194" s="64"/>
      <c r="H194" s="97"/>
    </row>
    <row r="195" spans="1:54" ht="24" customHeight="1" x14ac:dyDescent="0.2">
      <c r="A195" s="42">
        <v>7130800012</v>
      </c>
      <c r="B195" s="43" t="s">
        <v>344</v>
      </c>
      <c r="C195" s="44" t="s">
        <v>9</v>
      </c>
      <c r="D195" s="45">
        <v>2371.1800000000044</v>
      </c>
      <c r="E195" s="52" t="s">
        <v>345</v>
      </c>
      <c r="F195" s="52"/>
      <c r="G195" s="46" t="s">
        <v>1539</v>
      </c>
      <c r="H195" s="97"/>
    </row>
    <row r="196" spans="1:54" customFormat="1" ht="24" customHeight="1" x14ac:dyDescent="0.2">
      <c r="A196" s="91">
        <v>7130800014</v>
      </c>
      <c r="B196" s="19" t="s">
        <v>346</v>
      </c>
      <c r="C196" s="20" t="s">
        <v>9</v>
      </c>
      <c r="D196" s="45"/>
      <c r="E196" s="21"/>
      <c r="F196" s="21"/>
      <c r="G196" s="70" t="s">
        <v>85</v>
      </c>
      <c r="H196" s="6"/>
    </row>
    <row r="197" spans="1:54" ht="24" customHeight="1" x14ac:dyDescent="0.2">
      <c r="A197" s="42">
        <v>7130800033</v>
      </c>
      <c r="B197" s="43" t="s">
        <v>347</v>
      </c>
      <c r="C197" s="44" t="s">
        <v>9</v>
      </c>
      <c r="D197" s="45">
        <v>4613.6900000000005</v>
      </c>
      <c r="E197" s="52" t="s">
        <v>348</v>
      </c>
      <c r="F197" s="52"/>
      <c r="G197" s="46" t="s">
        <v>1539</v>
      </c>
      <c r="H197" s="97"/>
    </row>
    <row r="198" spans="1:54" customFormat="1" ht="24" customHeight="1" x14ac:dyDescent="0.2">
      <c r="A198" s="91">
        <v>7130800068</v>
      </c>
      <c r="B198" s="19" t="s">
        <v>349</v>
      </c>
      <c r="C198" s="20" t="s">
        <v>9</v>
      </c>
      <c r="D198" s="45"/>
      <c r="E198" s="19" t="s">
        <v>350</v>
      </c>
      <c r="F198" s="21"/>
      <c r="G198" s="70" t="s">
        <v>85</v>
      </c>
      <c r="H198" s="6"/>
    </row>
    <row r="199" spans="1:54" customFormat="1" ht="24" customHeight="1" x14ac:dyDescent="0.2">
      <c r="A199" s="56">
        <v>7130800672</v>
      </c>
      <c r="B199" s="16" t="s">
        <v>351</v>
      </c>
      <c r="C199" s="17" t="s">
        <v>9</v>
      </c>
      <c r="D199" s="45"/>
      <c r="E199" s="19" t="s">
        <v>352</v>
      </c>
      <c r="F199" s="21"/>
      <c r="G199" s="70" t="s">
        <v>85</v>
      </c>
      <c r="H199" s="6"/>
      <c r="K199" s="6"/>
    </row>
    <row r="200" spans="1:54" s="55" customFormat="1" ht="24" customHeight="1" x14ac:dyDescent="0.2">
      <c r="A200" s="42">
        <v>7130810005</v>
      </c>
      <c r="B200" s="43" t="s">
        <v>1486</v>
      </c>
      <c r="C200" s="44" t="s">
        <v>4</v>
      </c>
      <c r="D200" s="45">
        <v>110.19</v>
      </c>
      <c r="E200" s="52" t="s">
        <v>353</v>
      </c>
      <c r="F200" s="52"/>
      <c r="G200" s="64"/>
      <c r="H200" s="97"/>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s="55" customFormat="1" ht="24" customHeight="1" x14ac:dyDescent="0.2">
      <c r="A201" s="42">
        <v>7130810006</v>
      </c>
      <c r="B201" s="43" t="s">
        <v>1484</v>
      </c>
      <c r="C201" s="44" t="s">
        <v>12</v>
      </c>
      <c r="D201" s="45">
        <v>8079.4</v>
      </c>
      <c r="E201" s="50" t="s">
        <v>354</v>
      </c>
      <c r="F201" s="52"/>
      <c r="G201" s="64"/>
      <c r="H201" s="97"/>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s="55" customFormat="1" ht="24" customHeight="1" x14ac:dyDescent="0.2">
      <c r="A202" s="42">
        <v>7130810208</v>
      </c>
      <c r="B202" s="43" t="s">
        <v>1185</v>
      </c>
      <c r="C202" s="44" t="s">
        <v>12</v>
      </c>
      <c r="D202" s="45">
        <v>10130.1</v>
      </c>
      <c r="E202" s="50"/>
      <c r="F202" s="52"/>
      <c r="G202" s="52"/>
      <c r="H202" s="97"/>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s="55" customFormat="1" ht="24" customHeight="1" x14ac:dyDescent="0.2">
      <c r="A203" s="42">
        <v>7130870005</v>
      </c>
      <c r="B203" s="43" t="s">
        <v>355</v>
      </c>
      <c r="C203" s="44" t="s">
        <v>5</v>
      </c>
      <c r="D203" s="45">
        <v>179.23</v>
      </c>
      <c r="E203" s="52" t="s">
        <v>356</v>
      </c>
      <c r="F203" s="52"/>
      <c r="G203" s="64"/>
      <c r="H203" s="97"/>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s="55" customFormat="1" ht="24" customHeight="1" x14ac:dyDescent="0.2">
      <c r="A204" s="42">
        <v>7130810026</v>
      </c>
      <c r="B204" s="43" t="s">
        <v>357</v>
      </c>
      <c r="C204" s="44" t="s">
        <v>5</v>
      </c>
      <c r="D204" s="45">
        <v>334.5</v>
      </c>
      <c r="E204" s="52" t="s">
        <v>356</v>
      </c>
      <c r="F204" s="52"/>
      <c r="G204" s="64"/>
      <c r="H204" s="97"/>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s="55" customFormat="1" ht="24" customHeight="1" x14ac:dyDescent="0.2">
      <c r="A205" s="42">
        <v>7130810060</v>
      </c>
      <c r="B205" s="43" t="s">
        <v>1186</v>
      </c>
      <c r="C205" s="44" t="s">
        <v>16</v>
      </c>
      <c r="D205" s="45">
        <v>89.62</v>
      </c>
      <c r="E205" s="52" t="s">
        <v>358</v>
      </c>
      <c r="F205" s="52"/>
      <c r="G205" s="64"/>
      <c r="H205" s="97"/>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s="55" customFormat="1" ht="24" customHeight="1" x14ac:dyDescent="0.2">
      <c r="A206" s="42">
        <v>7130810213</v>
      </c>
      <c r="B206" s="78" t="s">
        <v>1187</v>
      </c>
      <c r="C206" s="44" t="s">
        <v>16</v>
      </c>
      <c r="D206" s="45">
        <v>747.66</v>
      </c>
      <c r="E206" s="52"/>
      <c r="F206" s="52"/>
      <c r="G206" s="52"/>
      <c r="H206" s="97"/>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s="55" customFormat="1" ht="24" customHeight="1" x14ac:dyDescent="0.2">
      <c r="A207" s="42">
        <v>7130810214</v>
      </c>
      <c r="B207" s="78" t="s">
        <v>1188</v>
      </c>
      <c r="C207" s="44" t="s">
        <v>16</v>
      </c>
      <c r="D207" s="45">
        <v>1496.5</v>
      </c>
      <c r="E207" s="52"/>
      <c r="F207" s="52"/>
      <c r="G207" s="52"/>
      <c r="H207" s="97"/>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s="55" customFormat="1" ht="24" customHeight="1" x14ac:dyDescent="0.2">
      <c r="A208" s="42">
        <v>7130810215</v>
      </c>
      <c r="B208" s="78" t="s">
        <v>1189</v>
      </c>
      <c r="C208" s="44" t="s">
        <v>16</v>
      </c>
      <c r="D208" s="45">
        <v>1838.28</v>
      </c>
      <c r="E208" s="52"/>
      <c r="F208" s="52"/>
      <c r="G208" s="52"/>
      <c r="H208" s="97"/>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s="55" customFormat="1" ht="24" customHeight="1" x14ac:dyDescent="0.2">
      <c r="A209" s="42">
        <v>7130810217</v>
      </c>
      <c r="B209" s="78" t="s">
        <v>1190</v>
      </c>
      <c r="C209" s="44" t="s">
        <v>16</v>
      </c>
      <c r="D209" s="45">
        <v>272.95</v>
      </c>
      <c r="E209" s="52"/>
      <c r="F209" s="52"/>
      <c r="G209" s="52"/>
      <c r="H209" s="97"/>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s="55" customFormat="1" ht="24" customHeight="1" x14ac:dyDescent="0.2">
      <c r="A210" s="42">
        <v>7130810244</v>
      </c>
      <c r="B210" s="78" t="s">
        <v>1191</v>
      </c>
      <c r="C210" s="44" t="s">
        <v>16</v>
      </c>
      <c r="D210" s="45">
        <v>238.53</v>
      </c>
      <c r="E210" s="52"/>
      <c r="F210" s="52"/>
      <c r="G210" s="52"/>
      <c r="H210" s="97"/>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24" customHeight="1" x14ac:dyDescent="0.2">
      <c r="A211" s="49">
        <v>7130810076</v>
      </c>
      <c r="B211" s="43" t="s">
        <v>359</v>
      </c>
      <c r="C211" s="44" t="s">
        <v>16</v>
      </c>
      <c r="D211" s="45">
        <v>77.92</v>
      </c>
      <c r="E211" s="52" t="s">
        <v>360</v>
      </c>
      <c r="F211" s="52"/>
      <c r="G211" s="64"/>
      <c r="H211" s="97"/>
    </row>
    <row r="212" spans="1:54" ht="24" customHeight="1" x14ac:dyDescent="0.2">
      <c r="A212" s="49">
        <v>7130810077</v>
      </c>
      <c r="B212" s="86" t="s">
        <v>28</v>
      </c>
      <c r="C212" s="73" t="s">
        <v>16</v>
      </c>
      <c r="D212" s="45">
        <v>575.72</v>
      </c>
      <c r="E212" s="52" t="s">
        <v>361</v>
      </c>
      <c r="F212" s="52"/>
      <c r="G212" s="64"/>
      <c r="H212" s="97"/>
    </row>
    <row r="213" spans="1:54" ht="24" customHeight="1" x14ac:dyDescent="0.2">
      <c r="A213" s="49">
        <v>7130810102</v>
      </c>
      <c r="B213" s="50" t="s">
        <v>362</v>
      </c>
      <c r="C213" s="73" t="s">
        <v>16</v>
      </c>
      <c r="D213" s="45">
        <v>457.5</v>
      </c>
      <c r="E213" s="52" t="s">
        <v>363</v>
      </c>
      <c r="F213" s="52"/>
      <c r="G213" s="64"/>
      <c r="H213" s="97"/>
    </row>
    <row r="214" spans="1:54" s="55" customFormat="1" ht="24" customHeight="1" x14ac:dyDescent="0.2">
      <c r="A214" s="49">
        <v>7130810193</v>
      </c>
      <c r="B214" s="50" t="s">
        <v>364</v>
      </c>
      <c r="C214" s="73" t="s">
        <v>5</v>
      </c>
      <c r="D214" s="45">
        <v>334.5</v>
      </c>
      <c r="E214" s="50" t="s">
        <v>365</v>
      </c>
      <c r="F214" s="52"/>
      <c r="G214" s="64"/>
      <c r="H214" s="97"/>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s="55" customFormat="1" ht="24" customHeight="1" x14ac:dyDescent="0.2">
      <c r="A215" s="49">
        <v>7130810201</v>
      </c>
      <c r="B215" s="50" t="s">
        <v>366</v>
      </c>
      <c r="C215" s="73" t="s">
        <v>5</v>
      </c>
      <c r="D215" s="45">
        <v>355.96</v>
      </c>
      <c r="E215" s="50" t="s">
        <v>367</v>
      </c>
      <c r="F215" s="52"/>
      <c r="G215" s="64"/>
      <c r="H215" s="97"/>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s="55" customFormat="1" ht="24" customHeight="1" x14ac:dyDescent="0.2">
      <c r="A216" s="49">
        <v>7130810216</v>
      </c>
      <c r="B216" s="50" t="s">
        <v>368</v>
      </c>
      <c r="C216" s="73" t="s">
        <v>5</v>
      </c>
      <c r="D216" s="45">
        <v>355.96</v>
      </c>
      <c r="E216" s="50" t="s">
        <v>369</v>
      </c>
      <c r="F216" s="52"/>
      <c r="G216" s="64"/>
      <c r="H216" s="97"/>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s="55" customFormat="1" ht="24" customHeight="1" x14ac:dyDescent="0.2">
      <c r="A217" s="49">
        <v>7130810241</v>
      </c>
      <c r="B217" s="50" t="s">
        <v>1192</v>
      </c>
      <c r="C217" s="73" t="s">
        <v>5</v>
      </c>
      <c r="D217" s="45">
        <v>355.96</v>
      </c>
      <c r="E217" s="50"/>
      <c r="F217" s="52"/>
      <c r="G217" s="52"/>
      <c r="H217" s="97"/>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s="55" customFormat="1" ht="24" customHeight="1" x14ac:dyDescent="0.2">
      <c r="A218" s="49">
        <v>7130810251</v>
      </c>
      <c r="B218" s="50" t="s">
        <v>370</v>
      </c>
      <c r="C218" s="73" t="s">
        <v>5</v>
      </c>
      <c r="D218" s="45">
        <v>355.96</v>
      </c>
      <c r="E218" s="50" t="s">
        <v>371</v>
      </c>
      <c r="F218" s="52"/>
      <c r="G218" s="64"/>
      <c r="H218" s="97"/>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s="55" customFormat="1" ht="24" customHeight="1" x14ac:dyDescent="0.2">
      <c r="A219" s="49">
        <v>7130810361</v>
      </c>
      <c r="B219" s="50" t="s">
        <v>372</v>
      </c>
      <c r="C219" s="73" t="s">
        <v>5</v>
      </c>
      <c r="D219" s="45">
        <v>355.96</v>
      </c>
      <c r="E219" s="52" t="s">
        <v>373</v>
      </c>
      <c r="F219" s="52"/>
      <c r="G219" s="64"/>
      <c r="H219" s="97"/>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s="55" customFormat="1" ht="24" customHeight="1" x14ac:dyDescent="0.2">
      <c r="A220" s="49">
        <v>7130810219</v>
      </c>
      <c r="B220" s="78" t="s">
        <v>1193</v>
      </c>
      <c r="C220" s="73" t="s">
        <v>16</v>
      </c>
      <c r="D220" s="45">
        <v>155.25</v>
      </c>
      <c r="E220" s="52"/>
      <c r="F220" s="52"/>
      <c r="G220" s="52"/>
      <c r="H220" s="97"/>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s="55" customFormat="1" ht="24" customHeight="1" x14ac:dyDescent="0.2">
      <c r="A221" s="49">
        <v>7130810220</v>
      </c>
      <c r="B221" s="78" t="s">
        <v>1194</v>
      </c>
      <c r="C221" s="73" t="s">
        <v>16</v>
      </c>
      <c r="D221" s="45">
        <v>355.96</v>
      </c>
      <c r="E221" s="52"/>
      <c r="F221" s="52"/>
      <c r="G221" s="52"/>
      <c r="H221" s="97"/>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s="55" customFormat="1" ht="24" customHeight="1" x14ac:dyDescent="0.2">
      <c r="A222" s="49">
        <v>7130810212</v>
      </c>
      <c r="B222" s="50" t="s">
        <v>1195</v>
      </c>
      <c r="C222" s="73" t="s">
        <v>16</v>
      </c>
      <c r="D222" s="45">
        <v>454.52</v>
      </c>
      <c r="E222" s="52"/>
      <c r="F222" s="52"/>
      <c r="G222" s="52"/>
      <c r="H222" s="97"/>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s="55" customFormat="1" ht="24" customHeight="1" x14ac:dyDescent="0.2">
      <c r="A223" s="49">
        <v>7130810413</v>
      </c>
      <c r="B223" s="50" t="s">
        <v>374</v>
      </c>
      <c r="C223" s="73" t="s">
        <v>16</v>
      </c>
      <c r="D223" s="45">
        <v>733.41</v>
      </c>
      <c r="E223" s="52" t="s">
        <v>375</v>
      </c>
      <c r="F223" s="52"/>
      <c r="G223" s="64"/>
      <c r="H223" s="97"/>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s="55" customFormat="1" ht="24" customHeight="1" x14ac:dyDescent="0.2">
      <c r="A224" s="49">
        <v>7130810441</v>
      </c>
      <c r="B224" s="50" t="s">
        <v>376</v>
      </c>
      <c r="C224" s="73" t="s">
        <v>16</v>
      </c>
      <c r="D224" s="45">
        <v>873.45</v>
      </c>
      <c r="E224" s="50" t="s">
        <v>377</v>
      </c>
      <c r="F224" s="52"/>
      <c r="G224" s="64"/>
      <c r="H224" s="97"/>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s="55" customFormat="1" ht="24" customHeight="1" x14ac:dyDescent="0.2">
      <c r="A225" s="49">
        <v>7130810461</v>
      </c>
      <c r="B225" s="50" t="s">
        <v>378</v>
      </c>
      <c r="C225" s="73" t="s">
        <v>16</v>
      </c>
      <c r="D225" s="45">
        <v>1013.49</v>
      </c>
      <c r="E225" s="52" t="s">
        <v>379</v>
      </c>
      <c r="F225" s="52"/>
      <c r="G225" s="64"/>
      <c r="H225" s="97"/>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s="55" customFormat="1" ht="24" customHeight="1" x14ac:dyDescent="0.2">
      <c r="A226" s="49">
        <v>7130810196</v>
      </c>
      <c r="B226" s="50" t="s">
        <v>1196</v>
      </c>
      <c r="C226" s="73" t="s">
        <v>16</v>
      </c>
      <c r="D226" s="45">
        <v>503.18</v>
      </c>
      <c r="E226" s="52"/>
      <c r="F226" s="52"/>
      <c r="G226" s="52"/>
      <c r="H226" s="97"/>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s="55" customFormat="1" ht="24" customHeight="1" x14ac:dyDescent="0.2">
      <c r="A227" s="49">
        <v>7130810197</v>
      </c>
      <c r="B227" s="50" t="s">
        <v>1197</v>
      </c>
      <c r="C227" s="73" t="s">
        <v>16</v>
      </c>
      <c r="D227" s="45">
        <v>614.74</v>
      </c>
      <c r="E227" s="52"/>
      <c r="F227" s="52"/>
      <c r="G227" s="52"/>
      <c r="H227" s="97"/>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s="55" customFormat="1" ht="24" customHeight="1" x14ac:dyDescent="0.2">
      <c r="A228" s="49">
        <v>7130810198</v>
      </c>
      <c r="B228" s="50" t="s">
        <v>1198</v>
      </c>
      <c r="C228" s="73" t="s">
        <v>16</v>
      </c>
      <c r="D228" s="45">
        <v>727.48</v>
      </c>
      <c r="E228" s="52"/>
      <c r="F228" s="52"/>
      <c r="G228" s="52"/>
      <c r="H228" s="97"/>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s="55" customFormat="1" ht="24" customHeight="1" x14ac:dyDescent="0.2">
      <c r="A229" s="49">
        <v>7130810199</v>
      </c>
      <c r="B229" s="50" t="s">
        <v>1199</v>
      </c>
      <c r="C229" s="73" t="s">
        <v>16</v>
      </c>
      <c r="D229" s="45">
        <v>839.03</v>
      </c>
      <c r="E229" s="52"/>
      <c r="F229" s="52"/>
      <c r="G229" s="52"/>
      <c r="H229" s="97"/>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s="55" customFormat="1" ht="24" customHeight="1" x14ac:dyDescent="0.2">
      <c r="A230" s="49">
        <v>7130810200</v>
      </c>
      <c r="B230" s="50" t="s">
        <v>1200</v>
      </c>
      <c r="C230" s="73" t="s">
        <v>16</v>
      </c>
      <c r="D230" s="45">
        <v>769.01</v>
      </c>
      <c r="E230" s="52"/>
      <c r="F230" s="52"/>
      <c r="G230" s="52"/>
      <c r="H230" s="97"/>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s="55" customFormat="1" ht="24" customHeight="1" x14ac:dyDescent="0.2">
      <c r="A231" s="49">
        <v>7130810202</v>
      </c>
      <c r="B231" s="50" t="s">
        <v>1201</v>
      </c>
      <c r="C231" s="73" t="s">
        <v>16</v>
      </c>
      <c r="D231" s="45">
        <v>1076.3800000000001</v>
      </c>
      <c r="E231" s="52"/>
      <c r="F231" s="52"/>
      <c r="G231" s="52"/>
      <c r="H231" s="97"/>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s="55" customFormat="1" ht="24" customHeight="1" x14ac:dyDescent="0.2">
      <c r="A232" s="49">
        <v>7130810203</v>
      </c>
      <c r="B232" s="50" t="s">
        <v>1202</v>
      </c>
      <c r="C232" s="73" t="s">
        <v>16</v>
      </c>
      <c r="D232" s="45">
        <v>1209.3</v>
      </c>
      <c r="E232" s="52"/>
      <c r="F232" s="52"/>
      <c r="G232" s="52"/>
      <c r="H232" s="97"/>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s="55" customFormat="1" ht="24" customHeight="1" x14ac:dyDescent="0.2">
      <c r="A233" s="49">
        <v>7130810239</v>
      </c>
      <c r="B233" s="78" t="s">
        <v>1203</v>
      </c>
      <c r="C233" s="73" t="s">
        <v>16</v>
      </c>
      <c r="D233" s="45">
        <v>867.51</v>
      </c>
      <c r="E233" s="52"/>
      <c r="F233" s="52"/>
      <c r="G233" s="52"/>
      <c r="H233" s="97"/>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s="55" customFormat="1" ht="24" customHeight="1" x14ac:dyDescent="0.2">
      <c r="A234" s="49">
        <v>7130810240</v>
      </c>
      <c r="B234" s="78" t="s">
        <v>1204</v>
      </c>
      <c r="C234" s="73" t="s">
        <v>16</v>
      </c>
      <c r="D234" s="45">
        <v>3633.83</v>
      </c>
      <c r="E234" s="52"/>
      <c r="F234" s="52"/>
      <c r="G234" s="52"/>
      <c r="H234" s="97"/>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s="55" customFormat="1" ht="24" customHeight="1" x14ac:dyDescent="0.2">
      <c r="A235" s="49">
        <v>7130810495</v>
      </c>
      <c r="B235" s="50" t="s">
        <v>380</v>
      </c>
      <c r="C235" s="73" t="s">
        <v>16</v>
      </c>
      <c r="D235" s="45">
        <v>1243.71</v>
      </c>
      <c r="E235" s="52" t="s">
        <v>381</v>
      </c>
      <c r="F235" s="52"/>
      <c r="G235" s="64"/>
      <c r="H235" s="97"/>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s="55" customFormat="1" ht="24" customHeight="1" x14ac:dyDescent="0.2">
      <c r="A236" s="49">
        <v>7130810209</v>
      </c>
      <c r="B236" s="78" t="s">
        <v>1205</v>
      </c>
      <c r="C236" s="73" t="s">
        <v>16</v>
      </c>
      <c r="D236" s="45">
        <v>1845.4</v>
      </c>
      <c r="E236" s="52"/>
      <c r="F236" s="52"/>
      <c r="G236" s="64"/>
      <c r="H236" s="97"/>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s="55" customFormat="1" ht="24" customHeight="1" x14ac:dyDescent="0.2">
      <c r="A237" s="49">
        <v>7130810509</v>
      </c>
      <c r="B237" s="50" t="s">
        <v>382</v>
      </c>
      <c r="C237" s="73" t="s">
        <v>16</v>
      </c>
      <c r="D237" s="45">
        <v>1971.19</v>
      </c>
      <c r="E237" s="50" t="s">
        <v>383</v>
      </c>
      <c r="F237" s="52"/>
      <c r="G237" s="64"/>
      <c r="H237" s="97"/>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s="55" customFormat="1" ht="24" customHeight="1" x14ac:dyDescent="0.2">
      <c r="A238" s="49">
        <v>7130810218</v>
      </c>
      <c r="B238" s="50" t="s">
        <v>1206</v>
      </c>
      <c r="C238" s="73" t="s">
        <v>16</v>
      </c>
      <c r="D238" s="45">
        <v>1876.84</v>
      </c>
      <c r="E238" s="50"/>
      <c r="F238" s="52"/>
      <c r="G238" s="64"/>
      <c r="H238" s="97"/>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s="55" customFormat="1" ht="24" customHeight="1" x14ac:dyDescent="0.2">
      <c r="A239" s="49">
        <v>7130810511</v>
      </c>
      <c r="B239" s="50" t="s">
        <v>384</v>
      </c>
      <c r="C239" s="73" t="s">
        <v>12</v>
      </c>
      <c r="D239" s="45">
        <v>2949.07</v>
      </c>
      <c r="E239" s="52" t="s">
        <v>385</v>
      </c>
      <c r="F239" s="52"/>
      <c r="G239" s="64"/>
      <c r="H239" s="97"/>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s="55" customFormat="1" ht="24" customHeight="1" x14ac:dyDescent="0.2">
      <c r="A240" s="49">
        <v>7130810231</v>
      </c>
      <c r="B240" s="50" t="s">
        <v>1207</v>
      </c>
      <c r="C240" s="73" t="s">
        <v>12</v>
      </c>
      <c r="D240" s="45">
        <v>2774.61</v>
      </c>
      <c r="E240" s="52"/>
      <c r="F240" s="52"/>
      <c r="G240" s="64"/>
      <c r="H240" s="97"/>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s="55" customFormat="1" ht="24" customHeight="1" x14ac:dyDescent="0.2">
      <c r="A241" s="49">
        <v>7130810232</v>
      </c>
      <c r="B241" s="50" t="s">
        <v>1208</v>
      </c>
      <c r="C241" s="73" t="s">
        <v>12</v>
      </c>
      <c r="D241" s="45">
        <v>12600.91</v>
      </c>
      <c r="E241" s="52"/>
      <c r="F241" s="52"/>
      <c r="G241" s="64"/>
      <c r="H241" s="97"/>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s="55" customFormat="1" ht="24" customHeight="1" x14ac:dyDescent="0.2">
      <c r="A242" s="49">
        <v>7130810512</v>
      </c>
      <c r="B242" s="50" t="s">
        <v>386</v>
      </c>
      <c r="C242" s="73" t="s">
        <v>12</v>
      </c>
      <c r="D242" s="45">
        <v>4675.79</v>
      </c>
      <c r="E242" s="50" t="s">
        <v>387</v>
      </c>
      <c r="F242" s="52"/>
      <c r="G242" s="64"/>
      <c r="H242" s="97"/>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s="55" customFormat="1" ht="28.5" customHeight="1" x14ac:dyDescent="0.2">
      <c r="A243" s="49">
        <v>7130810513</v>
      </c>
      <c r="B243" s="50" t="s">
        <v>388</v>
      </c>
      <c r="C243" s="73" t="s">
        <v>12</v>
      </c>
      <c r="D243" s="45">
        <v>3396.48</v>
      </c>
      <c r="E243" s="50" t="s">
        <v>387</v>
      </c>
      <c r="F243" s="52"/>
      <c r="G243" s="64"/>
      <c r="H243" s="97"/>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s="55" customFormat="1" ht="24" customHeight="1" x14ac:dyDescent="0.2">
      <c r="A244" s="49">
        <v>7130810234</v>
      </c>
      <c r="B244" s="50" t="s">
        <v>1209</v>
      </c>
      <c r="C244" s="73" t="s">
        <v>12</v>
      </c>
      <c r="D244" s="45">
        <v>4738.6899999999996</v>
      </c>
      <c r="E244" s="50"/>
      <c r="F244" s="52"/>
      <c r="G244" s="52"/>
      <c r="H244" s="97"/>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s="55" customFormat="1" ht="24" customHeight="1" x14ac:dyDescent="0.2">
      <c r="A245" s="49">
        <v>7130810514</v>
      </c>
      <c r="B245" s="50" t="s">
        <v>389</v>
      </c>
      <c r="C245" s="73" t="s">
        <v>12</v>
      </c>
      <c r="D245" s="45">
        <v>4773.12</v>
      </c>
      <c r="E245" s="50" t="s">
        <v>387</v>
      </c>
      <c r="F245" s="52"/>
      <c r="G245" s="52"/>
      <c r="H245" s="97"/>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s="55" customFormat="1" ht="24" customHeight="1" x14ac:dyDescent="0.2">
      <c r="A246" s="49">
        <v>7130810517</v>
      </c>
      <c r="B246" s="50" t="s">
        <v>390</v>
      </c>
      <c r="C246" s="73" t="s">
        <v>12</v>
      </c>
      <c r="D246" s="45">
        <v>5396.16</v>
      </c>
      <c r="E246" s="50" t="s">
        <v>391</v>
      </c>
      <c r="F246" s="52"/>
      <c r="G246" s="52"/>
      <c r="H246" s="97"/>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s="55" customFormat="1" ht="24" customHeight="1" x14ac:dyDescent="0.2">
      <c r="A247" s="49">
        <v>7130810222</v>
      </c>
      <c r="B247" s="50" t="s">
        <v>1210</v>
      </c>
      <c r="C247" s="73" t="s">
        <v>12</v>
      </c>
      <c r="D247" s="45">
        <v>3934.07</v>
      </c>
      <c r="E247" s="50"/>
      <c r="F247" s="52"/>
      <c r="G247" s="64"/>
      <c r="H247" s="97"/>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s="55" customFormat="1" ht="24" customHeight="1" x14ac:dyDescent="0.2">
      <c r="A248" s="49">
        <v>7130810223</v>
      </c>
      <c r="B248" s="78" t="s">
        <v>1211</v>
      </c>
      <c r="C248" s="73" t="s">
        <v>12</v>
      </c>
      <c r="D248" s="45">
        <v>5466.17</v>
      </c>
      <c r="E248" s="50"/>
      <c r="F248" s="52"/>
      <c r="G248" s="64"/>
      <c r="H248" s="97"/>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s="55" customFormat="1" ht="24" customHeight="1" x14ac:dyDescent="0.2">
      <c r="A249" s="49">
        <v>7130810595</v>
      </c>
      <c r="B249" s="50" t="s">
        <v>392</v>
      </c>
      <c r="C249" s="73" t="s">
        <v>16</v>
      </c>
      <c r="D249" s="45">
        <v>2767.5</v>
      </c>
      <c r="E249" s="52" t="s">
        <v>393</v>
      </c>
      <c r="F249" s="52"/>
      <c r="G249" s="64"/>
      <c r="H249" s="97"/>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s="55" customFormat="1" ht="24" customHeight="1" x14ac:dyDescent="0.2">
      <c r="A250" s="49">
        <v>7130810211</v>
      </c>
      <c r="B250" s="50" t="s">
        <v>1212</v>
      </c>
      <c r="C250" s="73" t="s">
        <v>16</v>
      </c>
      <c r="D250" s="45">
        <v>2159.89</v>
      </c>
      <c r="E250" s="52"/>
      <c r="F250" s="52"/>
      <c r="G250" s="64"/>
      <c r="H250" s="97"/>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s="55" customFormat="1" ht="24" customHeight="1" x14ac:dyDescent="0.2">
      <c r="A251" s="49">
        <v>7130810608</v>
      </c>
      <c r="B251" s="50" t="s">
        <v>394</v>
      </c>
      <c r="C251" s="73" t="s">
        <v>12</v>
      </c>
      <c r="D251" s="45">
        <v>6381.15</v>
      </c>
      <c r="E251" s="50" t="s">
        <v>395</v>
      </c>
      <c r="F251" s="52"/>
      <c r="G251" s="64"/>
      <c r="H251" s="97"/>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s="55" customFormat="1" ht="24" customHeight="1" x14ac:dyDescent="0.2">
      <c r="A252" s="49">
        <v>7130810221</v>
      </c>
      <c r="B252" s="78" t="s">
        <v>1213</v>
      </c>
      <c r="C252" s="73" t="s">
        <v>12</v>
      </c>
      <c r="D252" s="45">
        <v>9161.7099999999991</v>
      </c>
      <c r="E252" s="50"/>
      <c r="F252" s="52"/>
      <c r="G252" s="64"/>
      <c r="H252" s="97"/>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24" customHeight="1" x14ac:dyDescent="0.2">
      <c r="A253" s="49">
        <v>7130810624</v>
      </c>
      <c r="B253" s="50" t="s">
        <v>396</v>
      </c>
      <c r="C253" s="73" t="s">
        <v>16</v>
      </c>
      <c r="D253" s="45">
        <v>103.11</v>
      </c>
      <c r="E253" s="52" t="s">
        <v>397</v>
      </c>
      <c r="F253" s="52"/>
      <c r="G253" s="64"/>
      <c r="H253" s="97"/>
    </row>
    <row r="254" spans="1:54" s="55" customFormat="1" ht="24" customHeight="1" x14ac:dyDescent="0.2">
      <c r="A254" s="49">
        <v>7130810676</v>
      </c>
      <c r="B254" s="50" t="s">
        <v>398</v>
      </c>
      <c r="C254" s="73" t="s">
        <v>16</v>
      </c>
      <c r="D254" s="45">
        <v>460.46</v>
      </c>
      <c r="E254" s="52" t="s">
        <v>399</v>
      </c>
      <c r="F254" s="52"/>
      <c r="G254" s="64"/>
      <c r="H254" s="97"/>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s="55" customFormat="1" ht="24" customHeight="1" x14ac:dyDescent="0.2">
      <c r="A255" s="49">
        <v>7130810679</v>
      </c>
      <c r="B255" s="50" t="s">
        <v>400</v>
      </c>
      <c r="C255" s="73" t="s">
        <v>16</v>
      </c>
      <c r="D255" s="45">
        <v>348.9</v>
      </c>
      <c r="E255" s="52" t="s">
        <v>401</v>
      </c>
      <c r="F255" s="52"/>
      <c r="G255" s="64"/>
      <c r="H255" s="97"/>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s="55" customFormat="1" ht="24" customHeight="1" x14ac:dyDescent="0.2">
      <c r="A256" s="49">
        <v>7130810210</v>
      </c>
      <c r="B256" s="50" t="s">
        <v>1214</v>
      </c>
      <c r="C256" s="73" t="s">
        <v>16</v>
      </c>
      <c r="D256" s="45">
        <v>657.47</v>
      </c>
      <c r="E256" s="52"/>
      <c r="F256" s="52"/>
      <c r="G256" s="52"/>
      <c r="H256" s="97"/>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s="55" customFormat="1" ht="24" customHeight="1" x14ac:dyDescent="0.2">
      <c r="A257" s="49">
        <v>7130810204</v>
      </c>
      <c r="B257" s="50" t="s">
        <v>1215</v>
      </c>
      <c r="C257" s="73" t="s">
        <v>16</v>
      </c>
      <c r="D257" s="45">
        <v>1237.79</v>
      </c>
      <c r="E257" s="52"/>
      <c r="F257" s="52"/>
      <c r="G257" s="52"/>
      <c r="H257" s="97"/>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s="55" customFormat="1" ht="24" customHeight="1" x14ac:dyDescent="0.2">
      <c r="A258" s="49">
        <v>7130810205</v>
      </c>
      <c r="B258" s="50" t="s">
        <v>1216</v>
      </c>
      <c r="C258" s="73" t="s">
        <v>16</v>
      </c>
      <c r="D258" s="45">
        <v>1523.79</v>
      </c>
      <c r="E258" s="52"/>
      <c r="F258" s="52"/>
      <c r="G258" s="52"/>
      <c r="H258" s="97"/>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s="55" customFormat="1" ht="24" customHeight="1" x14ac:dyDescent="0.2">
      <c r="A259" s="49">
        <v>7130810206</v>
      </c>
      <c r="B259" s="50" t="s">
        <v>1217</v>
      </c>
      <c r="C259" s="73" t="s">
        <v>16</v>
      </c>
      <c r="D259" s="45">
        <v>418.92</v>
      </c>
      <c r="E259" s="52"/>
      <c r="F259" s="52"/>
      <c r="G259" s="52"/>
      <c r="H259" s="97"/>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s="55" customFormat="1" ht="24" customHeight="1" x14ac:dyDescent="0.2">
      <c r="A260" s="49">
        <v>7130810207</v>
      </c>
      <c r="B260" s="50" t="s">
        <v>1218</v>
      </c>
      <c r="C260" s="73" t="s">
        <v>16</v>
      </c>
      <c r="D260" s="45">
        <v>308.55</v>
      </c>
      <c r="E260" s="52"/>
      <c r="F260" s="52"/>
      <c r="G260" s="52"/>
      <c r="H260" s="97"/>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s="55" customFormat="1" ht="24" customHeight="1" x14ac:dyDescent="0.2">
      <c r="A261" s="49">
        <v>7130810681</v>
      </c>
      <c r="B261" s="50" t="s">
        <v>402</v>
      </c>
      <c r="C261" s="73" t="s">
        <v>12</v>
      </c>
      <c r="D261" s="45">
        <v>3829.65</v>
      </c>
      <c r="E261" s="52" t="s">
        <v>403</v>
      </c>
      <c r="F261" s="52"/>
      <c r="G261" s="52"/>
      <c r="H261" s="97"/>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s="55" customFormat="1" ht="24" customHeight="1" x14ac:dyDescent="0.2">
      <c r="A262" s="49">
        <v>7130810236</v>
      </c>
      <c r="B262" s="50" t="s">
        <v>1219</v>
      </c>
      <c r="C262" s="73" t="s">
        <v>12</v>
      </c>
      <c r="D262" s="45">
        <v>1962.88</v>
      </c>
      <c r="E262" s="52"/>
      <c r="F262" s="52"/>
      <c r="G262" s="52"/>
      <c r="H262" s="97"/>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s="55" customFormat="1" ht="24" customHeight="1" x14ac:dyDescent="0.2">
      <c r="A263" s="49">
        <v>7130810237</v>
      </c>
      <c r="B263" s="50" t="s">
        <v>1220</v>
      </c>
      <c r="C263" s="73" t="s">
        <v>16</v>
      </c>
      <c r="D263" s="45">
        <v>2320.09</v>
      </c>
      <c r="E263" s="52"/>
      <c r="F263" s="52"/>
      <c r="G263" s="52"/>
      <c r="H263" s="97"/>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s="55" customFormat="1" ht="24" customHeight="1" x14ac:dyDescent="0.2">
      <c r="A264" s="49">
        <v>7130810238</v>
      </c>
      <c r="B264" s="50" t="s">
        <v>1485</v>
      </c>
      <c r="C264" s="73" t="s">
        <v>16</v>
      </c>
      <c r="D264" s="45">
        <v>2754.44</v>
      </c>
      <c r="E264" s="52"/>
      <c r="F264" s="52"/>
      <c r="G264" s="52"/>
      <c r="H264" s="97"/>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s="55" customFormat="1" ht="24" customHeight="1" x14ac:dyDescent="0.2">
      <c r="A265" s="49">
        <v>7130810684</v>
      </c>
      <c r="B265" s="50" t="s">
        <v>32</v>
      </c>
      <c r="C265" s="73" t="s">
        <v>16</v>
      </c>
      <c r="D265" s="45">
        <v>10036.34</v>
      </c>
      <c r="E265" s="52" t="s">
        <v>404</v>
      </c>
      <c r="F265" s="52"/>
      <c r="G265" s="52"/>
      <c r="H265" s="97"/>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s="55" customFormat="1" ht="24" customHeight="1" x14ac:dyDescent="0.2">
      <c r="A266" s="49">
        <v>7130810692</v>
      </c>
      <c r="B266" s="50" t="s">
        <v>405</v>
      </c>
      <c r="C266" s="73" t="s">
        <v>5</v>
      </c>
      <c r="D266" s="45">
        <v>371.1</v>
      </c>
      <c r="E266" s="52" t="s">
        <v>406</v>
      </c>
      <c r="F266" s="52"/>
      <c r="G266" s="52"/>
      <c r="H266" s="353"/>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s="55" customFormat="1" ht="24" customHeight="1" x14ac:dyDescent="0.2">
      <c r="A267" s="49">
        <v>7130810242</v>
      </c>
      <c r="B267" s="50" t="s">
        <v>1221</v>
      </c>
      <c r="C267" s="73" t="s">
        <v>5</v>
      </c>
      <c r="D267" s="45">
        <v>355.96</v>
      </c>
      <c r="E267" s="52"/>
      <c r="F267" s="52"/>
      <c r="G267" s="52"/>
      <c r="H267" s="353"/>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s="55" customFormat="1" ht="24" customHeight="1" x14ac:dyDescent="0.2">
      <c r="A268" s="49">
        <v>7130820008</v>
      </c>
      <c r="B268" s="50" t="s">
        <v>1222</v>
      </c>
      <c r="C268" s="45" t="s">
        <v>9</v>
      </c>
      <c r="D268" s="45">
        <v>135</v>
      </c>
      <c r="E268" s="50" t="s">
        <v>407</v>
      </c>
      <c r="F268" s="52"/>
      <c r="G268" s="60"/>
      <c r="H268" s="97"/>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s="55" customFormat="1" ht="24" customHeight="1" x14ac:dyDescent="0.2">
      <c r="A269" s="49">
        <v>7130820009</v>
      </c>
      <c r="B269" s="50" t="s">
        <v>408</v>
      </c>
      <c r="C269" s="45" t="s">
        <v>9</v>
      </c>
      <c r="D269" s="45">
        <v>296.99</v>
      </c>
      <c r="E269" s="50" t="s">
        <v>409</v>
      </c>
      <c r="F269" s="52"/>
      <c r="G269" s="64"/>
      <c r="H269" s="97"/>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s="55" customFormat="1" ht="24" customHeight="1" x14ac:dyDescent="0.2">
      <c r="A270" s="49">
        <v>7130820010</v>
      </c>
      <c r="B270" s="50" t="s">
        <v>410</v>
      </c>
      <c r="C270" s="45" t="s">
        <v>9</v>
      </c>
      <c r="D270" s="45">
        <v>122.72</v>
      </c>
      <c r="E270" s="50" t="s">
        <v>411</v>
      </c>
      <c r="F270" s="52"/>
      <c r="G270" s="60"/>
      <c r="H270" s="97"/>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s="55" customFormat="1" ht="24" customHeight="1" x14ac:dyDescent="0.2">
      <c r="A271" s="49">
        <v>7130820011</v>
      </c>
      <c r="B271" s="50" t="s">
        <v>412</v>
      </c>
      <c r="C271" s="45" t="s">
        <v>9</v>
      </c>
      <c r="D271" s="45">
        <v>209.57</v>
      </c>
      <c r="E271" s="50" t="s">
        <v>413</v>
      </c>
      <c r="F271" s="52"/>
      <c r="G271" s="46"/>
      <c r="H271" s="97"/>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24" customHeight="1" x14ac:dyDescent="0.2">
      <c r="A272" s="42">
        <v>7130820018</v>
      </c>
      <c r="B272" s="43" t="s">
        <v>414</v>
      </c>
      <c r="C272" s="44" t="s">
        <v>5</v>
      </c>
      <c r="D272" s="45">
        <v>4.9000000000000004</v>
      </c>
      <c r="E272" s="52" t="s">
        <v>415</v>
      </c>
      <c r="F272" s="52"/>
      <c r="G272" s="64"/>
      <c r="H272" s="97"/>
    </row>
    <row r="273" spans="1:54" ht="24" customHeight="1" x14ac:dyDescent="0.2">
      <c r="A273" s="42">
        <v>7130820026</v>
      </c>
      <c r="B273" s="43" t="s">
        <v>416</v>
      </c>
      <c r="C273" s="44" t="s">
        <v>41</v>
      </c>
      <c r="D273" s="45">
        <v>572.54999999999995</v>
      </c>
      <c r="E273" s="52" t="s">
        <v>417</v>
      </c>
      <c r="F273" s="52"/>
      <c r="G273" s="64"/>
      <c r="H273" s="97"/>
    </row>
    <row r="274" spans="1:54" ht="24" customHeight="1" x14ac:dyDescent="0.2">
      <c r="A274" s="42">
        <v>7130820027</v>
      </c>
      <c r="B274" s="43" t="s">
        <v>418</v>
      </c>
      <c r="C274" s="44" t="s">
        <v>41</v>
      </c>
      <c r="D274" s="45">
        <v>2341.4499999999998</v>
      </c>
      <c r="E274" s="52" t="s">
        <v>419</v>
      </c>
      <c r="F274" s="52"/>
      <c r="G274" s="64"/>
      <c r="H274" s="97"/>
    </row>
    <row r="275" spans="1:54" ht="24" customHeight="1" x14ac:dyDescent="0.2">
      <c r="A275" s="71">
        <v>7130820029</v>
      </c>
      <c r="B275" s="60" t="s">
        <v>183</v>
      </c>
      <c r="C275" s="51" t="s">
        <v>9</v>
      </c>
      <c r="D275" s="45">
        <v>42.66</v>
      </c>
      <c r="E275" s="52"/>
      <c r="F275" s="52"/>
      <c r="G275" s="64"/>
      <c r="H275" s="97"/>
    </row>
    <row r="276" spans="1:54" s="55" customFormat="1" ht="24" customHeight="1" x14ac:dyDescent="0.2">
      <c r="A276" s="42">
        <v>7130820030</v>
      </c>
      <c r="B276" s="43" t="s">
        <v>420</v>
      </c>
      <c r="C276" s="44" t="s">
        <v>9</v>
      </c>
      <c r="D276" s="45">
        <v>300.14</v>
      </c>
      <c r="E276" s="52" t="s">
        <v>421</v>
      </c>
      <c r="F276" s="52"/>
      <c r="G276" s="60"/>
      <c r="H276" s="97"/>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24" customHeight="1" x14ac:dyDescent="0.2">
      <c r="A277" s="42">
        <v>7130820071</v>
      </c>
      <c r="B277" s="43" t="s">
        <v>422</v>
      </c>
      <c r="C277" s="44" t="s">
        <v>9</v>
      </c>
      <c r="D277" s="45">
        <v>57.77</v>
      </c>
      <c r="E277" s="52" t="s">
        <v>423</v>
      </c>
      <c r="F277" s="52"/>
      <c r="G277" s="60"/>
      <c r="H277" s="97"/>
    </row>
    <row r="278" spans="1:54" s="55" customFormat="1" ht="24" customHeight="1" x14ac:dyDescent="0.2">
      <c r="A278" s="42">
        <v>7130820075</v>
      </c>
      <c r="B278" s="43" t="s">
        <v>424</v>
      </c>
      <c r="C278" s="44" t="s">
        <v>9</v>
      </c>
      <c r="D278" s="45">
        <v>296.39</v>
      </c>
      <c r="E278" s="52" t="s">
        <v>425</v>
      </c>
      <c r="F278" s="52"/>
      <c r="G278" s="64"/>
      <c r="H278" s="97"/>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24" customHeight="1" x14ac:dyDescent="0.2">
      <c r="A279" s="42">
        <v>7130820101</v>
      </c>
      <c r="B279" s="43" t="s">
        <v>426</v>
      </c>
      <c r="C279" s="44" t="s">
        <v>9</v>
      </c>
      <c r="D279" s="45">
        <v>13.71</v>
      </c>
      <c r="E279" s="50" t="s">
        <v>427</v>
      </c>
      <c r="F279" s="52"/>
      <c r="G279" s="64"/>
      <c r="H279" s="97"/>
    </row>
    <row r="280" spans="1:54" s="55" customFormat="1" ht="24" customHeight="1" x14ac:dyDescent="0.2">
      <c r="A280" s="42">
        <v>7130820106</v>
      </c>
      <c r="B280" s="43" t="s">
        <v>428</v>
      </c>
      <c r="C280" s="44" t="s">
        <v>9</v>
      </c>
      <c r="D280" s="45">
        <v>16.22</v>
      </c>
      <c r="E280" s="50" t="s">
        <v>429</v>
      </c>
      <c r="F280" s="52"/>
      <c r="G280" s="64"/>
      <c r="H280" s="97"/>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24" customHeight="1" x14ac:dyDescent="0.2">
      <c r="A281" s="42">
        <v>7130820117</v>
      </c>
      <c r="B281" s="43" t="s">
        <v>430</v>
      </c>
      <c r="C281" s="44" t="s">
        <v>9</v>
      </c>
      <c r="D281" s="45">
        <v>13.06</v>
      </c>
      <c r="E281" s="52" t="s">
        <v>431</v>
      </c>
      <c r="F281" s="52"/>
      <c r="G281" s="64"/>
      <c r="H281" s="97"/>
    </row>
    <row r="282" spans="1:54" ht="24" customHeight="1" x14ac:dyDescent="0.2">
      <c r="A282" s="42">
        <v>7130820155</v>
      </c>
      <c r="B282" s="43" t="s">
        <v>432</v>
      </c>
      <c r="C282" s="44" t="s">
        <v>9</v>
      </c>
      <c r="D282" s="45">
        <v>94.62</v>
      </c>
      <c r="E282" s="52" t="s">
        <v>433</v>
      </c>
      <c r="F282" s="52"/>
      <c r="G282" s="64"/>
      <c r="H282" s="97"/>
    </row>
    <row r="283" spans="1:54" ht="24" customHeight="1" x14ac:dyDescent="0.2">
      <c r="A283" s="42">
        <v>7130820158</v>
      </c>
      <c r="B283" s="43" t="s">
        <v>434</v>
      </c>
      <c r="C283" s="44" t="s">
        <v>9</v>
      </c>
      <c r="D283" s="45">
        <v>314.87</v>
      </c>
      <c r="E283" s="52" t="s">
        <v>435</v>
      </c>
      <c r="F283" s="52"/>
      <c r="G283" s="64"/>
      <c r="H283" s="97"/>
    </row>
    <row r="284" spans="1:54" ht="24" customHeight="1" x14ac:dyDescent="0.2">
      <c r="A284" s="42">
        <v>7130820201</v>
      </c>
      <c r="B284" s="43" t="s">
        <v>436</v>
      </c>
      <c r="C284" s="44" t="s">
        <v>9</v>
      </c>
      <c r="D284" s="45">
        <v>48.04</v>
      </c>
      <c r="E284" s="52" t="s">
        <v>437</v>
      </c>
      <c r="F284" s="52"/>
      <c r="G284" s="64"/>
      <c r="H284" s="97"/>
    </row>
    <row r="285" spans="1:54" ht="24" customHeight="1" x14ac:dyDescent="0.2">
      <c r="A285" s="42">
        <v>7130820206</v>
      </c>
      <c r="B285" s="43" t="s">
        <v>438</v>
      </c>
      <c r="C285" s="44" t="s">
        <v>9</v>
      </c>
      <c r="D285" s="45">
        <v>47.37</v>
      </c>
      <c r="E285" s="50" t="s">
        <v>439</v>
      </c>
      <c r="F285" s="52"/>
      <c r="G285" s="64"/>
      <c r="H285" s="97"/>
    </row>
    <row r="286" spans="1:54" ht="24" customHeight="1" x14ac:dyDescent="0.2">
      <c r="A286" s="42">
        <v>7130820216</v>
      </c>
      <c r="B286" s="43" t="s">
        <v>440</v>
      </c>
      <c r="C286" s="44" t="s">
        <v>9</v>
      </c>
      <c r="D286" s="45">
        <v>53.92</v>
      </c>
      <c r="E286" s="50" t="s">
        <v>441</v>
      </c>
      <c r="F286" s="52"/>
      <c r="G286" s="64"/>
      <c r="H286" s="97"/>
    </row>
    <row r="287" spans="1:54" ht="24" customHeight="1" x14ac:dyDescent="0.2">
      <c r="A287" s="42">
        <v>7130820241</v>
      </c>
      <c r="B287" s="43" t="s">
        <v>442</v>
      </c>
      <c r="C287" s="44" t="s">
        <v>9</v>
      </c>
      <c r="D287" s="45">
        <v>158.71</v>
      </c>
      <c r="E287" s="52" t="s">
        <v>443</v>
      </c>
      <c r="F287" s="52"/>
      <c r="G287" s="64"/>
      <c r="H287" s="97"/>
    </row>
    <row r="288" spans="1:54" ht="24" customHeight="1" x14ac:dyDescent="0.2">
      <c r="A288" s="42">
        <v>7130820248</v>
      </c>
      <c r="B288" s="43" t="s">
        <v>444</v>
      </c>
      <c r="C288" s="44" t="s">
        <v>9</v>
      </c>
      <c r="D288" s="45">
        <v>329.72</v>
      </c>
      <c r="E288" s="52" t="s">
        <v>445</v>
      </c>
      <c r="F288" s="52"/>
      <c r="G288" s="64"/>
      <c r="H288" s="97"/>
    </row>
    <row r="289" spans="1:54" ht="24" customHeight="1" x14ac:dyDescent="0.2">
      <c r="A289" s="98">
        <v>7130820312</v>
      </c>
      <c r="B289" s="43" t="s">
        <v>446</v>
      </c>
      <c r="C289" s="44" t="s">
        <v>12</v>
      </c>
      <c r="D289" s="45">
        <v>2825.21</v>
      </c>
      <c r="E289" s="50" t="s">
        <v>447</v>
      </c>
      <c r="F289" s="52"/>
      <c r="G289" s="64"/>
      <c r="H289" s="97"/>
    </row>
    <row r="290" spans="1:54" ht="24" customHeight="1" x14ac:dyDescent="0.2">
      <c r="A290" s="42">
        <v>7130830006</v>
      </c>
      <c r="B290" s="43" t="s">
        <v>448</v>
      </c>
      <c r="C290" s="44" t="s">
        <v>7</v>
      </c>
      <c r="D290" s="45">
        <v>209.75</v>
      </c>
      <c r="E290" s="52" t="s">
        <v>449</v>
      </c>
      <c r="F290" s="52"/>
      <c r="G290" s="64"/>
      <c r="H290" s="97"/>
    </row>
    <row r="291" spans="1:54" customFormat="1" ht="24" customHeight="1" x14ac:dyDescent="0.2">
      <c r="A291" s="56">
        <v>7130830025</v>
      </c>
      <c r="B291" s="16" t="s">
        <v>450</v>
      </c>
      <c r="C291" s="17" t="s">
        <v>23</v>
      </c>
      <c r="D291" s="45"/>
      <c r="E291" s="21" t="s">
        <v>451</v>
      </c>
      <c r="F291" s="21"/>
      <c r="G291" s="70" t="s">
        <v>85</v>
      </c>
      <c r="H291" s="6"/>
    </row>
    <row r="292" spans="1:54" customFormat="1" ht="24" customHeight="1" x14ac:dyDescent="0.2">
      <c r="A292" s="56">
        <v>7130830026</v>
      </c>
      <c r="B292" s="16" t="s">
        <v>452</v>
      </c>
      <c r="C292" s="17" t="s">
        <v>23</v>
      </c>
      <c r="D292" s="45"/>
      <c r="E292" s="21" t="s">
        <v>453</v>
      </c>
      <c r="F292" s="21"/>
      <c r="G292" s="70" t="s">
        <v>85</v>
      </c>
      <c r="H292" s="6"/>
    </row>
    <row r="293" spans="1:54" customFormat="1" ht="24" customHeight="1" x14ac:dyDescent="0.2">
      <c r="A293" s="56">
        <v>7130830027</v>
      </c>
      <c r="B293" s="16" t="s">
        <v>454</v>
      </c>
      <c r="C293" s="17" t="s">
        <v>23</v>
      </c>
      <c r="D293" s="45"/>
      <c r="E293" s="21" t="s">
        <v>455</v>
      </c>
      <c r="F293" s="21"/>
      <c r="G293" s="70" t="s">
        <v>85</v>
      </c>
      <c r="H293" s="6"/>
    </row>
    <row r="294" spans="1:54" customFormat="1" ht="24" customHeight="1" x14ac:dyDescent="0.2">
      <c r="A294" s="56">
        <v>7130830028</v>
      </c>
      <c r="B294" s="16" t="s">
        <v>456</v>
      </c>
      <c r="C294" s="17" t="s">
        <v>23</v>
      </c>
      <c r="D294" s="45"/>
      <c r="E294" s="21" t="s">
        <v>457</v>
      </c>
      <c r="F294" s="21"/>
      <c r="G294" s="70" t="s">
        <v>85</v>
      </c>
      <c r="H294" s="6"/>
    </row>
    <row r="295" spans="1:54" ht="24" customHeight="1" x14ac:dyDescent="0.2">
      <c r="A295" s="42">
        <v>7130830050</v>
      </c>
      <c r="B295" s="43" t="s">
        <v>458</v>
      </c>
      <c r="C295" s="44" t="s">
        <v>9</v>
      </c>
      <c r="D295" s="45">
        <v>48.77</v>
      </c>
      <c r="E295" s="50" t="s">
        <v>459</v>
      </c>
      <c r="F295" s="52"/>
      <c r="G295" s="64"/>
      <c r="H295" s="97"/>
    </row>
    <row r="296" spans="1:54" ht="24" customHeight="1" x14ac:dyDescent="0.2">
      <c r="A296" s="42">
        <v>7130830051</v>
      </c>
      <c r="B296" s="43" t="s">
        <v>460</v>
      </c>
      <c r="C296" s="44" t="s">
        <v>9</v>
      </c>
      <c r="D296" s="45">
        <v>190.35</v>
      </c>
      <c r="E296" s="50" t="s">
        <v>461</v>
      </c>
      <c r="F296" s="52"/>
      <c r="G296" s="64"/>
      <c r="H296" s="97"/>
    </row>
    <row r="297" spans="1:54" ht="24" customHeight="1" x14ac:dyDescent="0.2">
      <c r="A297" s="42">
        <v>7130830052</v>
      </c>
      <c r="B297" s="43" t="s">
        <v>462</v>
      </c>
      <c r="C297" s="44" t="s">
        <v>9</v>
      </c>
      <c r="D297" s="45">
        <v>948.81</v>
      </c>
      <c r="E297" s="52"/>
      <c r="F297" s="52"/>
      <c r="G297" s="64"/>
      <c r="H297" s="97"/>
    </row>
    <row r="298" spans="1:54" s="55" customFormat="1" ht="24" customHeight="1" x14ac:dyDescent="0.2">
      <c r="A298" s="42">
        <v>7130830053</v>
      </c>
      <c r="B298" s="43" t="s">
        <v>463</v>
      </c>
      <c r="C298" s="44" t="s">
        <v>23</v>
      </c>
      <c r="D298" s="45">
        <v>21440.68</v>
      </c>
      <c r="E298" s="50" t="s">
        <v>464</v>
      </c>
      <c r="F298" s="53" t="s">
        <v>54</v>
      </c>
      <c r="G298" s="60"/>
      <c r="H298" s="97"/>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24" customHeight="1" x14ac:dyDescent="0.2">
      <c r="A299" s="42">
        <v>7130830054</v>
      </c>
      <c r="B299" s="43" t="s">
        <v>465</v>
      </c>
      <c r="C299" s="44" t="s">
        <v>9</v>
      </c>
      <c r="D299" s="45">
        <v>554.1</v>
      </c>
      <c r="E299" s="52"/>
      <c r="F299" s="52"/>
      <c r="G299" s="64"/>
      <c r="H299" s="97"/>
    </row>
    <row r="300" spans="1:54" s="55" customFormat="1" ht="24" customHeight="1" x14ac:dyDescent="0.2">
      <c r="A300" s="42">
        <v>7130830055</v>
      </c>
      <c r="B300" s="43" t="s">
        <v>466</v>
      </c>
      <c r="C300" s="44" t="s">
        <v>23</v>
      </c>
      <c r="D300" s="45">
        <v>32585.83</v>
      </c>
      <c r="E300" s="50" t="s">
        <v>467</v>
      </c>
      <c r="F300" s="53" t="s">
        <v>54</v>
      </c>
      <c r="G300" s="60"/>
      <c r="H300" s="97"/>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24" customHeight="1" x14ac:dyDescent="0.2">
      <c r="A301" s="42">
        <v>7130830056</v>
      </c>
      <c r="B301" s="43" t="s">
        <v>468</v>
      </c>
      <c r="C301" s="44" t="s">
        <v>9</v>
      </c>
      <c r="D301" s="45">
        <v>554.1</v>
      </c>
      <c r="E301" s="52"/>
      <c r="F301" s="52"/>
      <c r="G301" s="64"/>
      <c r="H301" s="97"/>
    </row>
    <row r="302" spans="1:54" s="55" customFormat="1" ht="24" customHeight="1" x14ac:dyDescent="0.2">
      <c r="A302" s="42">
        <v>7130830057</v>
      </c>
      <c r="B302" s="43" t="s">
        <v>469</v>
      </c>
      <c r="C302" s="44" t="s">
        <v>23</v>
      </c>
      <c r="D302" s="45">
        <v>54296.53</v>
      </c>
      <c r="E302" s="50" t="s">
        <v>470</v>
      </c>
      <c r="F302" s="53" t="s">
        <v>54</v>
      </c>
      <c r="G302" s="60"/>
      <c r="H302" s="97"/>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24" customHeight="1" x14ac:dyDescent="0.2">
      <c r="A303" s="42">
        <v>7130830058</v>
      </c>
      <c r="B303" s="43" t="s">
        <v>471</v>
      </c>
      <c r="C303" s="44" t="s">
        <v>9</v>
      </c>
      <c r="D303" s="45">
        <v>281.69</v>
      </c>
      <c r="E303" s="65"/>
      <c r="F303" s="65"/>
      <c r="G303" s="64"/>
      <c r="H303" s="97"/>
    </row>
    <row r="304" spans="1:54" s="55" customFormat="1" ht="24" customHeight="1" x14ac:dyDescent="0.2">
      <c r="A304" s="42">
        <v>7130830060</v>
      </c>
      <c r="B304" s="43" t="s">
        <v>456</v>
      </c>
      <c r="C304" s="44" t="s">
        <v>23</v>
      </c>
      <c r="D304" s="45">
        <v>80886.42</v>
      </c>
      <c r="E304" s="50" t="s">
        <v>472</v>
      </c>
      <c r="F304" s="53" t="s">
        <v>54</v>
      </c>
      <c r="G304" s="60"/>
      <c r="H304" s="97"/>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s="55" customFormat="1" ht="24" customHeight="1" x14ac:dyDescent="0.2">
      <c r="A305" s="42">
        <v>7130830063</v>
      </c>
      <c r="B305" s="43" t="s">
        <v>473</v>
      </c>
      <c r="C305" s="44" t="s">
        <v>23</v>
      </c>
      <c r="D305" s="45">
        <v>108629.07</v>
      </c>
      <c r="E305" s="50" t="s">
        <v>474</v>
      </c>
      <c r="F305" s="53" t="s">
        <v>54</v>
      </c>
      <c r="G305" s="60"/>
      <c r="H305" s="97"/>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s="55" customFormat="1" ht="24" customHeight="1" x14ac:dyDescent="0.2">
      <c r="A306" s="42">
        <v>7130830070</v>
      </c>
      <c r="B306" s="43" t="s">
        <v>1548</v>
      </c>
      <c r="C306" s="44" t="s">
        <v>23</v>
      </c>
      <c r="D306" s="45">
        <v>231244.93</v>
      </c>
      <c r="E306" s="50" t="s">
        <v>1549</v>
      </c>
      <c r="F306" s="53" t="s">
        <v>54</v>
      </c>
      <c r="G306" s="60"/>
      <c r="H306" s="97"/>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customFormat="1" ht="24" customHeight="1" x14ac:dyDescent="0.2">
      <c r="A307" s="56">
        <v>7130830084</v>
      </c>
      <c r="B307" s="16" t="s">
        <v>473</v>
      </c>
      <c r="C307" s="17" t="s">
        <v>23</v>
      </c>
      <c r="D307" s="45"/>
      <c r="E307" s="21" t="s">
        <v>475</v>
      </c>
      <c r="F307" s="21"/>
      <c r="G307" s="70" t="s">
        <v>85</v>
      </c>
      <c r="H307" s="6"/>
    </row>
    <row r="308" spans="1:54" ht="27.75" customHeight="1" x14ac:dyDescent="0.2">
      <c r="A308" s="42">
        <v>7130830585</v>
      </c>
      <c r="B308" s="43" t="s">
        <v>476</v>
      </c>
      <c r="C308" s="44" t="s">
        <v>9</v>
      </c>
      <c r="D308" s="45">
        <v>360.25</v>
      </c>
      <c r="E308" s="50" t="s">
        <v>477</v>
      </c>
      <c r="F308" s="52"/>
      <c r="G308" s="64"/>
      <c r="H308" s="97"/>
    </row>
    <row r="309" spans="1:54" ht="24" customHeight="1" x14ac:dyDescent="0.2">
      <c r="A309" s="42">
        <v>7130830586</v>
      </c>
      <c r="B309" s="43" t="s">
        <v>478</v>
      </c>
      <c r="C309" s="44" t="s">
        <v>9</v>
      </c>
      <c r="D309" s="45">
        <v>287.88</v>
      </c>
      <c r="E309" s="50" t="s">
        <v>479</v>
      </c>
      <c r="F309" s="52"/>
      <c r="G309" s="64"/>
      <c r="H309" s="97"/>
    </row>
    <row r="310" spans="1:54" ht="24" customHeight="1" x14ac:dyDescent="0.2">
      <c r="A310" s="42">
        <v>7130830002</v>
      </c>
      <c r="B310" s="43" t="s">
        <v>480</v>
      </c>
      <c r="C310" s="44" t="s">
        <v>9</v>
      </c>
      <c r="D310" s="45">
        <v>421.6</v>
      </c>
      <c r="E310" s="50" t="s">
        <v>479</v>
      </c>
      <c r="F310" s="52" t="s">
        <v>1168</v>
      </c>
      <c r="G310" s="64"/>
      <c r="H310" s="97"/>
    </row>
    <row r="311" spans="1:54" ht="24" customHeight="1" x14ac:dyDescent="0.2">
      <c r="A311" s="42">
        <v>7130830603</v>
      </c>
      <c r="B311" s="43" t="s">
        <v>481</v>
      </c>
      <c r="C311" s="44" t="s">
        <v>9</v>
      </c>
      <c r="D311" s="45">
        <v>413.24</v>
      </c>
      <c r="E311" s="50" t="s">
        <v>482</v>
      </c>
      <c r="F311" s="52"/>
      <c r="G311" s="64"/>
      <c r="H311" s="97"/>
    </row>
    <row r="312" spans="1:54" ht="26.25" customHeight="1" x14ac:dyDescent="0.2">
      <c r="A312" s="42">
        <v>7130830854</v>
      </c>
      <c r="B312" s="43" t="s">
        <v>483</v>
      </c>
      <c r="C312" s="44" t="s">
        <v>9</v>
      </c>
      <c r="D312" s="45">
        <v>39.33</v>
      </c>
      <c r="E312" s="50" t="s">
        <v>484</v>
      </c>
      <c r="F312" s="52"/>
      <c r="G312" s="64"/>
      <c r="H312" s="97"/>
    </row>
    <row r="313" spans="1:54" ht="25.5" customHeight="1" x14ac:dyDescent="0.2">
      <c r="A313" s="42">
        <v>7130830971</v>
      </c>
      <c r="B313" s="54" t="s">
        <v>485</v>
      </c>
      <c r="C313" s="44" t="s">
        <v>9</v>
      </c>
      <c r="D313" s="45">
        <v>294.18</v>
      </c>
      <c r="E313" s="50" t="s">
        <v>486</v>
      </c>
      <c r="F313" s="52"/>
      <c r="G313" s="64"/>
      <c r="H313" s="97"/>
    </row>
    <row r="314" spans="1:54" s="55" customFormat="1" ht="24" customHeight="1" x14ac:dyDescent="0.2">
      <c r="A314" s="42">
        <v>7130840021</v>
      </c>
      <c r="B314" s="43" t="s">
        <v>487</v>
      </c>
      <c r="C314" s="44" t="s">
        <v>9</v>
      </c>
      <c r="D314" s="45">
        <v>4094.6</v>
      </c>
      <c r="E314" s="50" t="s">
        <v>488</v>
      </c>
      <c r="F314" s="52"/>
      <c r="G314" s="99"/>
      <c r="H314" s="97"/>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s="55" customFormat="1" ht="24" customHeight="1" x14ac:dyDescent="0.2">
      <c r="A315" s="42">
        <v>7130840029</v>
      </c>
      <c r="B315" s="43" t="s">
        <v>489</v>
      </c>
      <c r="C315" s="44" t="s">
        <v>9</v>
      </c>
      <c r="D315" s="45">
        <v>316.74</v>
      </c>
      <c r="E315" s="50" t="s">
        <v>490</v>
      </c>
      <c r="F315" s="52"/>
      <c r="G315" s="100"/>
      <c r="H315" s="97"/>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24" customHeight="1" x14ac:dyDescent="0.2">
      <c r="A316" s="42">
        <v>7130850198</v>
      </c>
      <c r="B316" s="78" t="s">
        <v>491</v>
      </c>
      <c r="C316" s="44" t="s">
        <v>7</v>
      </c>
      <c r="D316" s="45">
        <v>87.42</v>
      </c>
      <c r="E316" s="50"/>
      <c r="F316" s="52"/>
      <c r="G316" s="77"/>
      <c r="H316" s="97"/>
    </row>
    <row r="317" spans="1:54" s="55" customFormat="1" ht="24" customHeight="1" x14ac:dyDescent="0.2">
      <c r="A317" s="42">
        <v>7130850201</v>
      </c>
      <c r="B317" s="50" t="s">
        <v>492</v>
      </c>
      <c r="C317" s="44" t="s">
        <v>12</v>
      </c>
      <c r="D317" s="45">
        <v>5396.16</v>
      </c>
      <c r="E317" s="50" t="s">
        <v>493</v>
      </c>
      <c r="F317" s="52"/>
      <c r="G317" s="64"/>
      <c r="H317" s="97"/>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s="55" customFormat="1" ht="24" customHeight="1" x14ac:dyDescent="0.2">
      <c r="A318" s="42">
        <v>7130810224</v>
      </c>
      <c r="B318" s="50" t="s">
        <v>1223</v>
      </c>
      <c r="C318" s="44" t="s">
        <v>12</v>
      </c>
      <c r="D318" s="45">
        <v>3934.07</v>
      </c>
      <c r="E318" s="50"/>
      <c r="F318" s="52"/>
      <c r="G318" s="64"/>
      <c r="H318" s="97"/>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s="55" customFormat="1" ht="24" customHeight="1" x14ac:dyDescent="0.2">
      <c r="A319" s="42">
        <v>7130850203</v>
      </c>
      <c r="B319" s="50" t="s">
        <v>494</v>
      </c>
      <c r="C319" s="44" t="s">
        <v>16</v>
      </c>
      <c r="D319" s="45">
        <v>5213.3999999999996</v>
      </c>
      <c r="E319" s="50" t="s">
        <v>493</v>
      </c>
      <c r="F319" s="52"/>
      <c r="G319" s="64"/>
      <c r="H319" s="97"/>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s="55" customFormat="1" ht="24" customHeight="1" x14ac:dyDescent="0.2">
      <c r="A320" s="42">
        <v>7130810227</v>
      </c>
      <c r="B320" s="78" t="s">
        <v>1224</v>
      </c>
      <c r="C320" s="44" t="s">
        <v>12</v>
      </c>
      <c r="D320" s="45">
        <v>4368.43</v>
      </c>
      <c r="E320" s="50"/>
      <c r="F320" s="52"/>
      <c r="G320" s="64"/>
      <c r="H320" s="97"/>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s="55" customFormat="1" ht="24" customHeight="1" x14ac:dyDescent="0.2">
      <c r="A321" s="42">
        <v>7130810228</v>
      </c>
      <c r="B321" s="78" t="s">
        <v>1225</v>
      </c>
      <c r="C321" s="44" t="s">
        <v>12</v>
      </c>
      <c r="D321" s="45">
        <v>5829.32</v>
      </c>
      <c r="E321" s="50"/>
      <c r="F321" s="52"/>
      <c r="G321" s="64"/>
      <c r="H321" s="97"/>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s="55" customFormat="1" ht="24" customHeight="1" x14ac:dyDescent="0.2">
      <c r="A322" s="42">
        <v>7130810229</v>
      </c>
      <c r="B322" s="78" t="s">
        <v>1226</v>
      </c>
      <c r="C322" s="44" t="s">
        <v>12</v>
      </c>
      <c r="D322" s="45">
        <v>5367.67</v>
      </c>
      <c r="E322" s="50"/>
      <c r="F322" s="52"/>
      <c r="G322" s="64"/>
      <c r="H322" s="97"/>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s="55" customFormat="1" ht="24" customHeight="1" x14ac:dyDescent="0.2">
      <c r="A323" s="42">
        <v>7130810230</v>
      </c>
      <c r="B323" s="78" t="s">
        <v>1227</v>
      </c>
      <c r="C323" s="44" t="s">
        <v>12</v>
      </c>
      <c r="D323" s="45">
        <v>11630.14</v>
      </c>
      <c r="E323" s="50"/>
      <c r="F323" s="52"/>
      <c r="G323" s="64"/>
      <c r="H323" s="97"/>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s="55" customFormat="1" ht="24" customHeight="1" x14ac:dyDescent="0.2">
      <c r="A324" s="42">
        <v>7130860017</v>
      </c>
      <c r="B324" s="50" t="s">
        <v>495</v>
      </c>
      <c r="C324" s="44" t="s">
        <v>16</v>
      </c>
      <c r="D324" s="45">
        <v>132.75</v>
      </c>
      <c r="E324" s="52" t="s">
        <v>496</v>
      </c>
      <c r="F324" s="52"/>
      <c r="G324" s="64"/>
      <c r="H324" s="97"/>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28.5" customHeight="1" x14ac:dyDescent="0.2">
      <c r="A325" s="42">
        <v>7130860032</v>
      </c>
      <c r="B325" s="43" t="s">
        <v>497</v>
      </c>
      <c r="C325" s="44" t="s">
        <v>9</v>
      </c>
      <c r="D325" s="45">
        <v>585.41999999999996</v>
      </c>
      <c r="E325" s="50" t="s">
        <v>498</v>
      </c>
      <c r="F325" s="52"/>
      <c r="G325" s="64"/>
      <c r="H325" s="97"/>
    </row>
    <row r="326" spans="1:54" ht="27" customHeight="1" x14ac:dyDescent="0.2">
      <c r="A326" s="42">
        <v>7130860033</v>
      </c>
      <c r="B326" s="43" t="s">
        <v>499</v>
      </c>
      <c r="C326" s="44" t="s">
        <v>9</v>
      </c>
      <c r="D326" s="45">
        <v>1066.71</v>
      </c>
      <c r="E326" s="50" t="s">
        <v>500</v>
      </c>
      <c r="F326" s="52"/>
      <c r="G326" s="64"/>
      <c r="H326" s="97"/>
    </row>
    <row r="327" spans="1:54" ht="24" customHeight="1" x14ac:dyDescent="0.2">
      <c r="A327" s="42">
        <v>7130860076</v>
      </c>
      <c r="B327" s="43" t="s">
        <v>501</v>
      </c>
      <c r="C327" s="44" t="s">
        <v>253</v>
      </c>
      <c r="D327" s="45">
        <v>90645.84</v>
      </c>
      <c r="E327" s="50" t="s">
        <v>502</v>
      </c>
      <c r="F327" s="52"/>
      <c r="G327" s="64"/>
      <c r="H327" s="97"/>
    </row>
    <row r="328" spans="1:54" ht="24" customHeight="1" x14ac:dyDescent="0.2">
      <c r="A328" s="42">
        <v>7130860077</v>
      </c>
      <c r="B328" s="43" t="s">
        <v>503</v>
      </c>
      <c r="C328" s="44" t="s">
        <v>253</v>
      </c>
      <c r="D328" s="45">
        <v>91533.67</v>
      </c>
      <c r="E328" s="50" t="s">
        <v>504</v>
      </c>
      <c r="F328" s="52"/>
      <c r="G328" s="64"/>
      <c r="H328" s="97"/>
    </row>
    <row r="329" spans="1:54" ht="24" customHeight="1" x14ac:dyDescent="0.2">
      <c r="A329" s="49">
        <v>7130870010</v>
      </c>
      <c r="B329" s="86" t="s">
        <v>27</v>
      </c>
      <c r="C329" s="73" t="s">
        <v>16</v>
      </c>
      <c r="D329" s="45">
        <v>985.1</v>
      </c>
      <c r="E329" s="52"/>
      <c r="F329" s="52"/>
      <c r="G329" s="64"/>
      <c r="H329" s="97"/>
    </row>
    <row r="330" spans="1:54" ht="30" customHeight="1" x14ac:dyDescent="0.2">
      <c r="A330" s="42">
        <v>7130870013</v>
      </c>
      <c r="B330" s="43" t="s">
        <v>505</v>
      </c>
      <c r="C330" s="44" t="s">
        <v>9</v>
      </c>
      <c r="D330" s="45">
        <v>149.25</v>
      </c>
      <c r="E330" s="50" t="s">
        <v>506</v>
      </c>
      <c r="F330" s="52"/>
      <c r="G330" s="64"/>
      <c r="H330" s="97"/>
    </row>
    <row r="331" spans="1:54" s="55" customFormat="1" ht="24" customHeight="1" x14ac:dyDescent="0.2">
      <c r="A331" s="42">
        <v>7130870030</v>
      </c>
      <c r="B331" s="50" t="s">
        <v>507</v>
      </c>
      <c r="C331" s="44" t="s">
        <v>16</v>
      </c>
      <c r="D331" s="45">
        <v>465.7</v>
      </c>
      <c r="E331" s="52" t="s">
        <v>508</v>
      </c>
      <c r="F331" s="52"/>
      <c r="G331" s="64"/>
      <c r="H331" s="97"/>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24" customHeight="1" x14ac:dyDescent="0.2">
      <c r="A332" s="42">
        <v>7130870041</v>
      </c>
      <c r="B332" s="43" t="s">
        <v>509</v>
      </c>
      <c r="C332" s="44" t="s">
        <v>253</v>
      </c>
      <c r="D332" s="45">
        <v>71635.45</v>
      </c>
      <c r="E332" s="52" t="s">
        <v>510</v>
      </c>
      <c r="F332" s="52"/>
      <c r="G332" s="64"/>
      <c r="H332" s="97"/>
    </row>
    <row r="333" spans="1:54" ht="24" customHeight="1" x14ac:dyDescent="0.2">
      <c r="A333" s="42">
        <v>7130870043</v>
      </c>
      <c r="B333" s="43" t="s">
        <v>511</v>
      </c>
      <c r="C333" s="44" t="s">
        <v>253</v>
      </c>
      <c r="D333" s="45">
        <v>71584.320000000007</v>
      </c>
      <c r="E333" s="52" t="s">
        <v>1120</v>
      </c>
      <c r="F333" s="52"/>
      <c r="G333" s="64"/>
      <c r="H333" s="97"/>
    </row>
    <row r="334" spans="1:54" ht="24" customHeight="1" x14ac:dyDescent="0.2">
      <c r="A334" s="42">
        <v>7130870045</v>
      </c>
      <c r="B334" s="43" t="s">
        <v>512</v>
      </c>
      <c r="C334" s="44" t="s">
        <v>253</v>
      </c>
      <c r="D334" s="45">
        <v>71584.320000000007</v>
      </c>
      <c r="E334" s="52" t="s">
        <v>1121</v>
      </c>
      <c r="F334" s="52"/>
      <c r="G334" s="64"/>
      <c r="H334" s="97"/>
    </row>
    <row r="335" spans="1:54" ht="24" customHeight="1" x14ac:dyDescent="0.2">
      <c r="A335" s="42">
        <v>7130870088</v>
      </c>
      <c r="B335" s="43" t="s">
        <v>513</v>
      </c>
      <c r="C335" s="44" t="s">
        <v>9</v>
      </c>
      <c r="D335" s="45">
        <v>2320.48</v>
      </c>
      <c r="E335" s="52"/>
      <c r="F335" s="52"/>
      <c r="G335" s="64"/>
      <c r="H335" s="97"/>
    </row>
    <row r="336" spans="1:54" ht="27" customHeight="1" x14ac:dyDescent="0.2">
      <c r="A336" s="98">
        <v>7130870318</v>
      </c>
      <c r="B336" s="43" t="s">
        <v>514</v>
      </c>
      <c r="C336" s="44" t="s">
        <v>12</v>
      </c>
      <c r="D336" s="45">
        <v>1298.3599999999999</v>
      </c>
      <c r="E336" s="50" t="s">
        <v>515</v>
      </c>
      <c r="F336" s="52"/>
      <c r="G336" s="64"/>
      <c r="H336" s="97"/>
    </row>
    <row r="337" spans="1:54" ht="24" customHeight="1" x14ac:dyDescent="0.2">
      <c r="A337" s="71">
        <v>7130877681</v>
      </c>
      <c r="B337" s="50" t="s">
        <v>24</v>
      </c>
      <c r="C337" s="51" t="s">
        <v>9</v>
      </c>
      <c r="D337" s="45">
        <v>3097.31</v>
      </c>
      <c r="E337" s="50" t="s">
        <v>516</v>
      </c>
      <c r="F337" s="52"/>
      <c r="G337" s="64"/>
      <c r="H337" s="97"/>
    </row>
    <row r="338" spans="1:54" ht="30" customHeight="1" x14ac:dyDescent="0.2">
      <c r="A338" s="49">
        <v>7130877683</v>
      </c>
      <c r="B338" s="50" t="s">
        <v>25</v>
      </c>
      <c r="C338" s="51" t="s">
        <v>9</v>
      </c>
      <c r="D338" s="45">
        <v>2753.15</v>
      </c>
      <c r="E338" s="50" t="s">
        <v>517</v>
      </c>
      <c r="F338" s="52"/>
      <c r="G338" s="64"/>
      <c r="H338" s="97"/>
    </row>
    <row r="339" spans="1:54" ht="24" customHeight="1" x14ac:dyDescent="0.2">
      <c r="A339" s="49">
        <v>7130880006</v>
      </c>
      <c r="B339" s="50" t="s">
        <v>518</v>
      </c>
      <c r="C339" s="51" t="s">
        <v>16</v>
      </c>
      <c r="D339" s="45">
        <v>141.19</v>
      </c>
      <c r="E339" s="52" t="s">
        <v>519</v>
      </c>
      <c r="F339" s="52"/>
      <c r="G339" s="64"/>
      <c r="H339" s="97"/>
    </row>
    <row r="340" spans="1:54" ht="24" customHeight="1" x14ac:dyDescent="0.2">
      <c r="A340" s="49">
        <v>7130880007</v>
      </c>
      <c r="B340" s="86" t="s">
        <v>520</v>
      </c>
      <c r="C340" s="85" t="s">
        <v>16</v>
      </c>
      <c r="D340" s="45">
        <v>179.52</v>
      </c>
      <c r="E340" s="52" t="s">
        <v>519</v>
      </c>
      <c r="G340" s="64"/>
      <c r="H340" s="97"/>
    </row>
    <row r="341" spans="1:54" ht="24" customHeight="1" x14ac:dyDescent="0.2">
      <c r="A341" s="42">
        <v>7130880041</v>
      </c>
      <c r="B341" s="43" t="s">
        <v>521</v>
      </c>
      <c r="C341" s="44" t="s">
        <v>9</v>
      </c>
      <c r="D341" s="45">
        <v>104.33</v>
      </c>
      <c r="E341" s="50" t="s">
        <v>522</v>
      </c>
      <c r="F341" s="52"/>
      <c r="G341" s="64"/>
      <c r="H341" s="97"/>
    </row>
    <row r="342" spans="1:54" ht="28.5" customHeight="1" x14ac:dyDescent="0.2">
      <c r="A342" s="49">
        <v>7130890004</v>
      </c>
      <c r="B342" s="50" t="s">
        <v>523</v>
      </c>
      <c r="C342" s="44" t="s">
        <v>41</v>
      </c>
      <c r="D342" s="45">
        <v>5853.27</v>
      </c>
      <c r="E342" s="50" t="s">
        <v>524</v>
      </c>
      <c r="F342" s="52"/>
      <c r="G342" s="64"/>
      <c r="H342" s="97"/>
    </row>
    <row r="343" spans="1:54" ht="25.5" customHeight="1" x14ac:dyDescent="0.2">
      <c r="A343" s="49">
        <v>7130890005</v>
      </c>
      <c r="B343" s="50" t="s">
        <v>525</v>
      </c>
      <c r="C343" s="44" t="s">
        <v>41</v>
      </c>
      <c r="D343" s="45">
        <v>7385.41</v>
      </c>
      <c r="E343" s="52"/>
      <c r="F343" s="52"/>
      <c r="G343" s="64"/>
      <c r="H343" s="97"/>
    </row>
    <row r="344" spans="1:54" ht="27.75" customHeight="1" x14ac:dyDescent="0.2">
      <c r="A344" s="49">
        <v>7130890006</v>
      </c>
      <c r="B344" s="50" t="s">
        <v>526</v>
      </c>
      <c r="C344" s="44" t="s">
        <v>41</v>
      </c>
      <c r="D344" s="45">
        <v>16750.09</v>
      </c>
      <c r="E344" s="50" t="s">
        <v>527</v>
      </c>
      <c r="F344" s="52"/>
      <c r="G344" s="64"/>
      <c r="H344" s="97"/>
    </row>
    <row r="345" spans="1:54" ht="27" customHeight="1" x14ac:dyDescent="0.2">
      <c r="A345" s="49">
        <v>7130890007</v>
      </c>
      <c r="B345" s="50" t="s">
        <v>528</v>
      </c>
      <c r="C345" s="44" t="s">
        <v>41</v>
      </c>
      <c r="D345" s="45">
        <v>17547.72</v>
      </c>
      <c r="E345" s="50" t="s">
        <v>529</v>
      </c>
      <c r="F345" s="52"/>
      <c r="G345" s="64"/>
      <c r="H345" s="97"/>
    </row>
    <row r="346" spans="1:54" ht="24" customHeight="1" x14ac:dyDescent="0.2">
      <c r="A346" s="49">
        <v>7130890008</v>
      </c>
      <c r="B346" s="50" t="s">
        <v>530</v>
      </c>
      <c r="C346" s="51" t="s">
        <v>41</v>
      </c>
      <c r="D346" s="45">
        <v>59.74</v>
      </c>
      <c r="E346" s="52" t="s">
        <v>531</v>
      </c>
      <c r="F346" s="52"/>
      <c r="G346" s="64"/>
      <c r="H346" s="97"/>
    </row>
    <row r="347" spans="1:54" ht="27.75" customHeight="1" x14ac:dyDescent="0.2">
      <c r="A347" s="49">
        <v>7130890973</v>
      </c>
      <c r="B347" s="101" t="s">
        <v>532</v>
      </c>
      <c r="C347" s="102" t="s">
        <v>12</v>
      </c>
      <c r="D347" s="45">
        <v>64.73</v>
      </c>
      <c r="E347" s="52"/>
      <c r="F347" s="52"/>
      <c r="G347" s="64"/>
      <c r="H347" s="97"/>
    </row>
    <row r="348" spans="1:54" ht="24" customHeight="1" x14ac:dyDescent="0.2">
      <c r="A348" s="49">
        <v>7131961526</v>
      </c>
      <c r="B348" s="96" t="s">
        <v>1145</v>
      </c>
      <c r="C348" s="45" t="s">
        <v>41</v>
      </c>
      <c r="D348" s="45">
        <v>4631.5</v>
      </c>
      <c r="E348" s="52" t="s">
        <v>1146</v>
      </c>
      <c r="F348" s="52"/>
      <c r="G348" s="103"/>
      <c r="H348" s="97"/>
    </row>
    <row r="349" spans="1:54" ht="24" customHeight="1" x14ac:dyDescent="0.2">
      <c r="A349" s="49">
        <v>7130893004</v>
      </c>
      <c r="B349" s="104" t="s">
        <v>26</v>
      </c>
      <c r="C349" s="73" t="s">
        <v>16</v>
      </c>
      <c r="D349" s="45">
        <v>234.55</v>
      </c>
      <c r="E349" s="52" t="s">
        <v>533</v>
      </c>
      <c r="F349" s="52"/>
      <c r="G349" s="64"/>
      <c r="H349" s="97"/>
    </row>
    <row r="350" spans="1:54" s="55" customFormat="1" ht="24" customHeight="1" x14ac:dyDescent="0.2">
      <c r="A350" s="42">
        <v>7130897759</v>
      </c>
      <c r="B350" s="50" t="s">
        <v>534</v>
      </c>
      <c r="C350" s="44" t="s">
        <v>12</v>
      </c>
      <c r="D350" s="45">
        <v>3934.07</v>
      </c>
      <c r="E350" s="50" t="s">
        <v>535</v>
      </c>
      <c r="F350" s="52"/>
      <c r="G350" s="64"/>
      <c r="H350" s="97"/>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s="55" customFormat="1" ht="24" customHeight="1" x14ac:dyDescent="0.2">
      <c r="A351" s="42">
        <v>7130810233</v>
      </c>
      <c r="B351" s="50" t="s">
        <v>1228</v>
      </c>
      <c r="C351" s="44" t="s">
        <v>12</v>
      </c>
      <c r="D351" s="45">
        <v>20890.36</v>
      </c>
      <c r="E351" s="50"/>
      <c r="F351" s="52"/>
      <c r="G351" s="64"/>
      <c r="H351" s="97"/>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s="55" customFormat="1" ht="24" customHeight="1" x14ac:dyDescent="0.2">
      <c r="A352" s="42">
        <v>7130810235</v>
      </c>
      <c r="B352" s="50" t="s">
        <v>1229</v>
      </c>
      <c r="C352" s="44" t="s">
        <v>12</v>
      </c>
      <c r="D352" s="45">
        <v>1998.48</v>
      </c>
      <c r="E352" s="50"/>
      <c r="F352" s="52"/>
      <c r="G352" s="64"/>
      <c r="H352" s="97"/>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8" ht="24" customHeight="1" x14ac:dyDescent="0.2">
      <c r="A353" s="49">
        <v>7131210001</v>
      </c>
      <c r="B353" s="50" t="s">
        <v>536</v>
      </c>
      <c r="C353" s="51" t="s">
        <v>41</v>
      </c>
      <c r="D353" s="45">
        <v>133.4</v>
      </c>
      <c r="E353" s="52"/>
      <c r="F353" s="52"/>
      <c r="G353" s="64"/>
      <c r="H353" s="97"/>
    </row>
    <row r="354" spans="1:8" customFormat="1" ht="24" customHeight="1" x14ac:dyDescent="0.2">
      <c r="A354" s="91">
        <v>7131210010</v>
      </c>
      <c r="B354" s="30" t="s">
        <v>537</v>
      </c>
      <c r="C354" s="27" t="s">
        <v>9</v>
      </c>
      <c r="D354" s="45"/>
      <c r="E354" s="21"/>
      <c r="F354" s="21"/>
      <c r="G354" s="70" t="s">
        <v>85</v>
      </c>
      <c r="H354" s="6"/>
    </row>
    <row r="355" spans="1:8" customFormat="1" ht="24" customHeight="1" x14ac:dyDescent="0.2">
      <c r="A355" s="105">
        <v>7131210018</v>
      </c>
      <c r="B355" s="31" t="s">
        <v>538</v>
      </c>
      <c r="C355" s="24" t="s">
        <v>9</v>
      </c>
      <c r="D355" s="45"/>
      <c r="E355" s="21"/>
      <c r="F355" s="21"/>
      <c r="G355" s="70" t="s">
        <v>85</v>
      </c>
      <c r="H355" s="6"/>
    </row>
    <row r="356" spans="1:8" customFormat="1" ht="24" customHeight="1" x14ac:dyDescent="0.2">
      <c r="A356" s="105">
        <v>7131210019</v>
      </c>
      <c r="B356" s="32" t="s">
        <v>539</v>
      </c>
      <c r="C356" s="28" t="s">
        <v>9</v>
      </c>
      <c r="D356" s="45"/>
      <c r="E356" s="21"/>
      <c r="F356" s="21"/>
      <c r="G356" s="70" t="s">
        <v>85</v>
      </c>
      <c r="H356" s="6"/>
    </row>
    <row r="357" spans="1:8" customFormat="1" ht="24" customHeight="1" x14ac:dyDescent="0.2">
      <c r="A357" s="106">
        <v>7131210020</v>
      </c>
      <c r="B357" s="26" t="s">
        <v>540</v>
      </c>
      <c r="C357" s="24" t="s">
        <v>9</v>
      </c>
      <c r="D357" s="45"/>
      <c r="E357" s="21"/>
      <c r="F357" s="21"/>
      <c r="G357" s="70" t="s">
        <v>85</v>
      </c>
      <c r="H357" s="6"/>
    </row>
    <row r="358" spans="1:8" customFormat="1" ht="24" customHeight="1" x14ac:dyDescent="0.2">
      <c r="A358" s="105">
        <v>7131210021</v>
      </c>
      <c r="B358" s="33" t="s">
        <v>541</v>
      </c>
      <c r="C358" s="27" t="s">
        <v>41</v>
      </c>
      <c r="D358" s="45"/>
      <c r="E358" s="21"/>
      <c r="F358" s="21"/>
      <c r="G358" s="70" t="s">
        <v>85</v>
      </c>
      <c r="H358" s="6"/>
    </row>
    <row r="359" spans="1:8" customFormat="1" ht="24" customHeight="1" x14ac:dyDescent="0.2">
      <c r="A359" s="105">
        <v>7131210022</v>
      </c>
      <c r="B359" s="26" t="s">
        <v>542</v>
      </c>
      <c r="C359" s="24" t="s">
        <v>41</v>
      </c>
      <c r="D359" s="45"/>
      <c r="E359" s="21"/>
      <c r="F359" s="21"/>
      <c r="G359" s="70" t="s">
        <v>85</v>
      </c>
      <c r="H359" s="6"/>
    </row>
    <row r="360" spans="1:8" customFormat="1" ht="24" customHeight="1" x14ac:dyDescent="0.2">
      <c r="A360" s="56">
        <v>7131210852</v>
      </c>
      <c r="B360" s="16" t="s">
        <v>543</v>
      </c>
      <c r="C360" s="17" t="s">
        <v>9</v>
      </c>
      <c r="D360" s="45"/>
      <c r="E360" s="21"/>
      <c r="F360" s="21"/>
      <c r="G360" s="70" t="s">
        <v>85</v>
      </c>
      <c r="H360" s="6"/>
    </row>
    <row r="361" spans="1:8" customFormat="1" ht="24" customHeight="1" x14ac:dyDescent="0.2">
      <c r="A361" s="56">
        <v>7131210881</v>
      </c>
      <c r="B361" s="16" t="s">
        <v>544</v>
      </c>
      <c r="C361" s="17" t="s">
        <v>9</v>
      </c>
      <c r="D361" s="45"/>
      <c r="E361" s="21" t="s">
        <v>545</v>
      </c>
      <c r="F361" s="21"/>
      <c r="G361" s="70" t="s">
        <v>85</v>
      </c>
      <c r="H361" s="6"/>
    </row>
    <row r="362" spans="1:8" customFormat="1" ht="24" customHeight="1" x14ac:dyDescent="0.2">
      <c r="A362" s="56">
        <v>7131220182</v>
      </c>
      <c r="B362" s="16" t="s">
        <v>546</v>
      </c>
      <c r="C362" s="17" t="s">
        <v>9</v>
      </c>
      <c r="D362" s="45"/>
      <c r="E362" s="21" t="s">
        <v>547</v>
      </c>
      <c r="F362" s="21"/>
      <c r="G362" s="70" t="s">
        <v>85</v>
      </c>
      <c r="H362" s="6"/>
    </row>
    <row r="363" spans="1:8" customFormat="1" ht="24" customHeight="1" x14ac:dyDescent="0.2">
      <c r="A363" s="56">
        <v>7131230003</v>
      </c>
      <c r="B363" s="16" t="s">
        <v>548</v>
      </c>
      <c r="C363" s="17" t="s">
        <v>9</v>
      </c>
      <c r="D363" s="45"/>
      <c r="E363" s="19" t="s">
        <v>549</v>
      </c>
      <c r="F363" s="21"/>
      <c r="G363" s="70" t="s">
        <v>85</v>
      </c>
      <c r="H363" s="6"/>
    </row>
    <row r="364" spans="1:8" customFormat="1" ht="24" customHeight="1" x14ac:dyDescent="0.2">
      <c r="A364" s="56">
        <v>7131230116</v>
      </c>
      <c r="B364" s="16" t="s">
        <v>550</v>
      </c>
      <c r="C364" s="17" t="s">
        <v>9</v>
      </c>
      <c r="D364" s="45"/>
      <c r="E364" s="19" t="s">
        <v>551</v>
      </c>
      <c r="F364" s="21"/>
      <c r="G364" s="70" t="s">
        <v>85</v>
      </c>
      <c r="H364" s="6"/>
    </row>
    <row r="365" spans="1:8" customFormat="1" ht="24" customHeight="1" x14ac:dyDescent="0.2">
      <c r="A365" s="91">
        <v>7131230128</v>
      </c>
      <c r="B365" s="16" t="s">
        <v>552</v>
      </c>
      <c r="C365" s="17" t="s">
        <v>9</v>
      </c>
      <c r="D365" s="45"/>
      <c r="E365" s="19" t="s">
        <v>553</v>
      </c>
      <c r="F365" s="21"/>
      <c r="G365" s="70" t="s">
        <v>85</v>
      </c>
      <c r="H365" s="6"/>
    </row>
    <row r="366" spans="1:8" customFormat="1" ht="24" customHeight="1" x14ac:dyDescent="0.2">
      <c r="A366" s="56">
        <v>7131280006</v>
      </c>
      <c r="B366" s="16" t="s">
        <v>554</v>
      </c>
      <c r="C366" s="17" t="s">
        <v>9</v>
      </c>
      <c r="D366" s="45"/>
      <c r="E366" s="21"/>
      <c r="F366" s="21"/>
      <c r="G366" s="70" t="s">
        <v>85</v>
      </c>
      <c r="H366" s="6"/>
    </row>
    <row r="367" spans="1:8" customFormat="1" ht="24" customHeight="1" x14ac:dyDescent="0.2">
      <c r="A367" s="56">
        <v>7131280007</v>
      </c>
      <c r="B367" s="16" t="s">
        <v>555</v>
      </c>
      <c r="C367" s="17" t="s">
        <v>9</v>
      </c>
      <c r="D367" s="45"/>
      <c r="E367" s="21" t="s">
        <v>556</v>
      </c>
      <c r="F367" s="21"/>
      <c r="G367" s="70" t="s">
        <v>85</v>
      </c>
      <c r="H367" s="6"/>
    </row>
    <row r="368" spans="1:8" customFormat="1" ht="24" customHeight="1" x14ac:dyDescent="0.2">
      <c r="A368" s="56">
        <v>7131280008</v>
      </c>
      <c r="B368" s="16" t="s">
        <v>557</v>
      </c>
      <c r="C368" s="17" t="s">
        <v>9</v>
      </c>
      <c r="D368" s="45"/>
      <c r="E368" s="21"/>
      <c r="F368" s="21"/>
      <c r="G368" s="70" t="s">
        <v>85</v>
      </c>
      <c r="H368" s="6"/>
    </row>
    <row r="369" spans="1:54" customFormat="1" ht="24" customHeight="1" x14ac:dyDescent="0.2">
      <c r="A369" s="56">
        <v>7131280009</v>
      </c>
      <c r="B369" s="16" t="s">
        <v>558</v>
      </c>
      <c r="C369" s="17" t="s">
        <v>9</v>
      </c>
      <c r="D369" s="45"/>
      <c r="E369" s="21"/>
      <c r="F369" s="21"/>
      <c r="G369" s="70" t="s">
        <v>85</v>
      </c>
      <c r="H369" s="6"/>
    </row>
    <row r="370" spans="1:54" customFormat="1" ht="24" customHeight="1" x14ac:dyDescent="0.2">
      <c r="A370" s="56">
        <v>7131280010</v>
      </c>
      <c r="B370" s="16" t="s">
        <v>559</v>
      </c>
      <c r="C370" s="17" t="s">
        <v>9</v>
      </c>
      <c r="D370" s="45"/>
      <c r="E370" s="21"/>
      <c r="F370" s="21"/>
      <c r="G370" s="70" t="s">
        <v>85</v>
      </c>
      <c r="H370" s="6"/>
    </row>
    <row r="371" spans="1:54" customFormat="1" ht="24" customHeight="1" x14ac:dyDescent="0.2">
      <c r="A371" s="56">
        <v>7131280011</v>
      </c>
      <c r="B371" s="16" t="s">
        <v>560</v>
      </c>
      <c r="C371" s="17" t="s">
        <v>9</v>
      </c>
      <c r="D371" s="45"/>
      <c r="E371" s="21"/>
      <c r="F371" s="21"/>
      <c r="G371" s="70" t="s">
        <v>85</v>
      </c>
      <c r="H371" s="6"/>
    </row>
    <row r="372" spans="1:54" customFormat="1" ht="24" customHeight="1" x14ac:dyDescent="0.2">
      <c r="A372" s="56">
        <v>7131280012</v>
      </c>
      <c r="B372" s="16" t="s">
        <v>561</v>
      </c>
      <c r="C372" s="17" t="s">
        <v>9</v>
      </c>
      <c r="D372" s="45"/>
      <c r="E372" s="19" t="s">
        <v>562</v>
      </c>
      <c r="F372" s="21"/>
      <c r="G372" s="70" t="s">
        <v>85</v>
      </c>
      <c r="H372" s="6"/>
    </row>
    <row r="373" spans="1:54" customFormat="1" ht="24" customHeight="1" x14ac:dyDescent="0.2">
      <c r="A373" s="56">
        <v>7131280013</v>
      </c>
      <c r="B373" s="16" t="s">
        <v>563</v>
      </c>
      <c r="C373" s="17" t="s">
        <v>9</v>
      </c>
      <c r="D373" s="45"/>
      <c r="E373" s="21" t="s">
        <v>564</v>
      </c>
      <c r="F373" s="21"/>
      <c r="G373" s="70" t="s">
        <v>85</v>
      </c>
      <c r="H373" s="6"/>
    </row>
    <row r="374" spans="1:54" customFormat="1" ht="24" customHeight="1" x14ac:dyDescent="0.2">
      <c r="A374" s="56">
        <v>7131280014</v>
      </c>
      <c r="B374" s="16" t="s">
        <v>565</v>
      </c>
      <c r="C374" s="17" t="s">
        <v>9</v>
      </c>
      <c r="D374" s="45"/>
      <c r="E374" s="21" t="s">
        <v>566</v>
      </c>
      <c r="F374" s="21"/>
      <c r="G374" s="70" t="s">
        <v>85</v>
      </c>
      <c r="H374" s="6"/>
    </row>
    <row r="375" spans="1:54" customFormat="1" ht="24" customHeight="1" x14ac:dyDescent="0.2">
      <c r="A375" s="56">
        <v>7131280015</v>
      </c>
      <c r="B375" s="16" t="s">
        <v>567</v>
      </c>
      <c r="C375" s="17" t="s">
        <v>9</v>
      </c>
      <c r="D375" s="45"/>
      <c r="E375" s="21" t="s">
        <v>568</v>
      </c>
      <c r="F375" s="21"/>
      <c r="G375" s="70" t="s">
        <v>85</v>
      </c>
      <c r="H375" s="6"/>
    </row>
    <row r="376" spans="1:54" customFormat="1" ht="24" customHeight="1" x14ac:dyDescent="0.2">
      <c r="A376" s="56">
        <v>7131280016</v>
      </c>
      <c r="B376" s="16" t="s">
        <v>569</v>
      </c>
      <c r="C376" s="17" t="s">
        <v>9</v>
      </c>
      <c r="D376" s="45"/>
      <c r="E376" s="19" t="s">
        <v>570</v>
      </c>
      <c r="F376" s="21"/>
      <c r="G376" s="70" t="s">
        <v>85</v>
      </c>
      <c r="H376" s="6"/>
    </row>
    <row r="377" spans="1:54" customFormat="1" ht="24" customHeight="1" x14ac:dyDescent="0.2">
      <c r="A377" s="56">
        <v>7131280017</v>
      </c>
      <c r="B377" s="16" t="s">
        <v>571</v>
      </c>
      <c r="C377" s="17" t="s">
        <v>9</v>
      </c>
      <c r="D377" s="45"/>
      <c r="E377" s="19" t="s">
        <v>572</v>
      </c>
      <c r="F377" s="21"/>
      <c r="G377" s="70" t="s">
        <v>85</v>
      </c>
      <c r="H377" s="6"/>
    </row>
    <row r="378" spans="1:54" customFormat="1" ht="24" customHeight="1" x14ac:dyDescent="0.2">
      <c r="A378" s="56">
        <v>7131280882</v>
      </c>
      <c r="B378" s="16" t="s">
        <v>573</v>
      </c>
      <c r="C378" s="17" t="s">
        <v>9</v>
      </c>
      <c r="D378" s="45"/>
      <c r="E378" s="21"/>
      <c r="F378" s="21"/>
      <c r="G378" s="70" t="s">
        <v>85</v>
      </c>
      <c r="H378" s="6"/>
    </row>
    <row r="379" spans="1:54" s="55" customFormat="1" ht="28.5" customHeight="1" x14ac:dyDescent="0.2">
      <c r="A379" s="42">
        <v>7131300046</v>
      </c>
      <c r="B379" s="43" t="s">
        <v>574</v>
      </c>
      <c r="C379" s="44" t="s">
        <v>9</v>
      </c>
      <c r="D379" s="45">
        <v>1948.97</v>
      </c>
      <c r="E379" s="50" t="s">
        <v>575</v>
      </c>
      <c r="F379" s="53" t="s">
        <v>54</v>
      </c>
      <c r="G379" s="107"/>
      <c r="H379" s="97"/>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s="55" customFormat="1" ht="39" customHeight="1" x14ac:dyDescent="0.2">
      <c r="A380" s="49">
        <v>7131300065</v>
      </c>
      <c r="B380" s="43" t="s">
        <v>576</v>
      </c>
      <c r="C380" s="44" t="s">
        <v>9</v>
      </c>
      <c r="D380" s="45">
        <v>1339370.2</v>
      </c>
      <c r="E380" s="52" t="s">
        <v>577</v>
      </c>
      <c r="F380" s="52"/>
      <c r="G380" s="107"/>
      <c r="H380" s="97"/>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24" customHeight="1" x14ac:dyDescent="0.2">
      <c r="A381" s="49">
        <v>7131300067</v>
      </c>
      <c r="B381" s="50" t="s">
        <v>578</v>
      </c>
      <c r="C381" s="51" t="s">
        <v>41</v>
      </c>
      <c r="D381" s="45">
        <v>189.19</v>
      </c>
      <c r="E381" s="52"/>
      <c r="F381" s="52"/>
      <c r="G381" s="67" t="s">
        <v>579</v>
      </c>
      <c r="H381" s="97"/>
      <c r="K381" s="97"/>
    </row>
    <row r="382" spans="1:54" ht="24" customHeight="1" x14ac:dyDescent="0.2">
      <c r="A382" s="49">
        <v>7131300082</v>
      </c>
      <c r="B382" s="50" t="s">
        <v>580</v>
      </c>
      <c r="C382" s="51" t="s">
        <v>41</v>
      </c>
      <c r="D382" s="45">
        <v>875.6</v>
      </c>
      <c r="E382" s="50" t="s">
        <v>581</v>
      </c>
      <c r="F382" s="52"/>
      <c r="G382" s="64"/>
      <c r="H382" s="97"/>
    </row>
    <row r="383" spans="1:54" s="55" customFormat="1" ht="30.75" customHeight="1" x14ac:dyDescent="0.2">
      <c r="A383" s="44">
        <v>7131300500</v>
      </c>
      <c r="B383" s="43" t="s">
        <v>582</v>
      </c>
      <c r="C383" s="44" t="s">
        <v>9</v>
      </c>
      <c r="D383" s="45">
        <v>847.46</v>
      </c>
      <c r="E383" s="50" t="s">
        <v>583</v>
      </c>
      <c r="F383" s="53" t="s">
        <v>54</v>
      </c>
      <c r="G383" s="107"/>
      <c r="H383" s="97"/>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s="55" customFormat="1" ht="24" customHeight="1" x14ac:dyDescent="0.2">
      <c r="A384" s="44">
        <v>7131300881</v>
      </c>
      <c r="B384" s="43" t="s">
        <v>584</v>
      </c>
      <c r="C384" s="44" t="s">
        <v>9</v>
      </c>
      <c r="D384" s="45">
        <v>26794.74</v>
      </c>
      <c r="E384" s="50" t="s">
        <v>585</v>
      </c>
      <c r="F384" s="52"/>
      <c r="G384" s="64"/>
      <c r="H384" s="97"/>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s="55" customFormat="1" ht="30" customHeight="1" x14ac:dyDescent="0.2">
      <c r="A385" s="44">
        <v>7131310002</v>
      </c>
      <c r="B385" s="78" t="s">
        <v>586</v>
      </c>
      <c r="C385" s="69" t="s">
        <v>9</v>
      </c>
      <c r="D385" s="45">
        <v>3490.26</v>
      </c>
      <c r="E385" s="50"/>
      <c r="F385" s="52"/>
      <c r="G385" s="46"/>
      <c r="H385" s="97"/>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s="55" customFormat="1" ht="27.75" customHeight="1" x14ac:dyDescent="0.2">
      <c r="A386" s="44">
        <v>7131310005</v>
      </c>
      <c r="B386" s="78" t="s">
        <v>587</v>
      </c>
      <c r="C386" s="69" t="s">
        <v>9</v>
      </c>
      <c r="D386" s="45">
        <v>3387.95</v>
      </c>
      <c r="E386" s="50"/>
      <c r="F386" s="52"/>
      <c r="G386" s="46"/>
      <c r="H386" s="97"/>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s="55" customFormat="1" ht="24" customHeight="1" x14ac:dyDescent="0.2">
      <c r="A387" s="69">
        <v>7131310045</v>
      </c>
      <c r="B387" s="108" t="s">
        <v>1160</v>
      </c>
      <c r="C387" s="83" t="s">
        <v>9</v>
      </c>
      <c r="D387" s="45">
        <v>1200</v>
      </c>
      <c r="E387" s="50"/>
      <c r="F387" s="52"/>
      <c r="G387" s="109"/>
      <c r="H387" s="97"/>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s="55" customFormat="1" ht="24" customHeight="1" x14ac:dyDescent="0.2">
      <c r="A388" s="69">
        <v>7131310040</v>
      </c>
      <c r="B388" s="108" t="s">
        <v>1161</v>
      </c>
      <c r="C388" s="83" t="s">
        <v>9</v>
      </c>
      <c r="D388" s="45">
        <v>2500.0100000000002</v>
      </c>
      <c r="E388" s="50"/>
      <c r="F388" s="52"/>
      <c r="G388" s="109"/>
      <c r="H388" s="97"/>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s="55" customFormat="1" ht="24" customHeight="1" x14ac:dyDescent="0.2">
      <c r="A389" s="44">
        <v>7131310013</v>
      </c>
      <c r="B389" s="78" t="s">
        <v>588</v>
      </c>
      <c r="C389" s="44" t="s">
        <v>9</v>
      </c>
      <c r="D389" s="45">
        <v>5339.5</v>
      </c>
      <c r="E389" s="52" t="s">
        <v>589</v>
      </c>
      <c r="F389" s="53" t="s">
        <v>54</v>
      </c>
      <c r="G389" s="43"/>
      <c r="H389" s="97"/>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40.5" customHeight="1" x14ac:dyDescent="0.2">
      <c r="A390" s="44">
        <v>7131310015</v>
      </c>
      <c r="B390" s="43" t="s">
        <v>590</v>
      </c>
      <c r="C390" s="44" t="s">
        <v>9</v>
      </c>
      <c r="D390" s="45">
        <v>15146.66</v>
      </c>
      <c r="E390" s="50" t="s">
        <v>591</v>
      </c>
      <c r="F390" s="53" t="s">
        <v>54</v>
      </c>
      <c r="G390" s="110"/>
      <c r="H390" s="97"/>
    </row>
    <row r="391" spans="1:54" s="55" customFormat="1" ht="29.25" customHeight="1" x14ac:dyDescent="0.2">
      <c r="A391" s="44">
        <v>7131310033</v>
      </c>
      <c r="B391" s="78" t="s">
        <v>592</v>
      </c>
      <c r="C391" s="44" t="s">
        <v>9</v>
      </c>
      <c r="D391" s="45">
        <v>4723.38</v>
      </c>
      <c r="E391" s="50" t="s">
        <v>593</v>
      </c>
      <c r="F391" s="53" t="s">
        <v>54</v>
      </c>
      <c r="G391" s="110"/>
      <c r="H391" s="97"/>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s="55" customFormat="1" ht="28.5" customHeight="1" x14ac:dyDescent="0.2">
      <c r="A392" s="44">
        <v>7131310034</v>
      </c>
      <c r="B392" s="78" t="s">
        <v>594</v>
      </c>
      <c r="C392" s="44" t="s">
        <v>9</v>
      </c>
      <c r="D392" s="45">
        <v>4723.38</v>
      </c>
      <c r="E392" s="50" t="s">
        <v>593</v>
      </c>
      <c r="F392" s="53" t="s">
        <v>54</v>
      </c>
      <c r="G392" s="54"/>
      <c r="H392" s="97"/>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s="55" customFormat="1" ht="24" customHeight="1" x14ac:dyDescent="0.2">
      <c r="A393" s="44">
        <v>7131310035</v>
      </c>
      <c r="B393" s="78" t="s">
        <v>595</v>
      </c>
      <c r="C393" s="44" t="s">
        <v>9</v>
      </c>
      <c r="D393" s="45">
        <v>28099.05</v>
      </c>
      <c r="E393" s="50" t="s">
        <v>596</v>
      </c>
      <c r="F393" s="53" t="s">
        <v>54</v>
      </c>
      <c r="G393" s="43"/>
      <c r="H393" s="97"/>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s="55" customFormat="1" ht="24" customHeight="1" x14ac:dyDescent="0.2">
      <c r="A394" s="44">
        <v>7131310036</v>
      </c>
      <c r="B394" s="78" t="s">
        <v>597</v>
      </c>
      <c r="C394" s="44" t="s">
        <v>9</v>
      </c>
      <c r="D394" s="45">
        <v>22151.94</v>
      </c>
      <c r="E394" s="50" t="s">
        <v>598</v>
      </c>
      <c r="F394" s="53" t="s">
        <v>54</v>
      </c>
      <c r="G394" s="43"/>
      <c r="H394" s="97"/>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s="55" customFormat="1" ht="24" customHeight="1" x14ac:dyDescent="0.2">
      <c r="A395" s="44">
        <v>7131310042</v>
      </c>
      <c r="B395" s="54" t="s">
        <v>599</v>
      </c>
      <c r="C395" s="44" t="s">
        <v>9</v>
      </c>
      <c r="D395" s="45">
        <v>28793.51</v>
      </c>
      <c r="E395" s="52"/>
      <c r="F395" s="53" t="s">
        <v>54</v>
      </c>
      <c r="G395" s="107"/>
      <c r="H395" s="97"/>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24" customHeight="1" x14ac:dyDescent="0.2">
      <c r="A396" s="44">
        <v>7131397678</v>
      </c>
      <c r="B396" s="43" t="s">
        <v>600</v>
      </c>
      <c r="C396" s="44" t="s">
        <v>9</v>
      </c>
      <c r="D396" s="45">
        <v>2120.86</v>
      </c>
      <c r="E396" s="52" t="s">
        <v>601</v>
      </c>
      <c r="F396" s="52"/>
      <c r="G396" s="62"/>
      <c r="H396" s="97"/>
    </row>
    <row r="397" spans="1:54" s="55" customFormat="1" ht="27.75" customHeight="1" x14ac:dyDescent="0.2">
      <c r="A397" s="44">
        <v>7131310997</v>
      </c>
      <c r="B397" s="43" t="s">
        <v>602</v>
      </c>
      <c r="C397" s="44" t="s">
        <v>9</v>
      </c>
      <c r="D397" s="45">
        <v>2047.72</v>
      </c>
      <c r="E397" s="52" t="s">
        <v>603</v>
      </c>
      <c r="F397" s="53" t="s">
        <v>54</v>
      </c>
      <c r="G397" s="43"/>
      <c r="H397" s="97"/>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24" customHeight="1" x14ac:dyDescent="0.2">
      <c r="A398" s="51">
        <v>7131320009</v>
      </c>
      <c r="B398" s="50" t="s">
        <v>604</v>
      </c>
      <c r="C398" s="51" t="s">
        <v>41</v>
      </c>
      <c r="D398" s="45">
        <v>3759.68</v>
      </c>
      <c r="E398" s="50" t="s">
        <v>605</v>
      </c>
      <c r="F398" s="52"/>
      <c r="G398" s="64"/>
      <c r="H398" s="97"/>
    </row>
    <row r="399" spans="1:54" ht="24" customHeight="1" x14ac:dyDescent="0.2">
      <c r="A399" s="49">
        <v>7131321603</v>
      </c>
      <c r="B399" s="50" t="s">
        <v>606</v>
      </c>
      <c r="C399" s="51" t="s">
        <v>41</v>
      </c>
      <c r="D399" s="45">
        <v>4511.67</v>
      </c>
      <c r="E399" s="52"/>
      <c r="F399" s="52"/>
      <c r="G399" s="67" t="s">
        <v>579</v>
      </c>
      <c r="H399" s="97"/>
      <c r="K399" s="97"/>
    </row>
    <row r="400" spans="1:54" ht="24" customHeight="1" x14ac:dyDescent="0.2">
      <c r="A400" s="49">
        <v>7131324780</v>
      </c>
      <c r="B400" s="50" t="s">
        <v>607</v>
      </c>
      <c r="C400" s="51" t="s">
        <v>41</v>
      </c>
      <c r="D400" s="45">
        <v>4511.6000000000004</v>
      </c>
      <c r="E400" s="52"/>
      <c r="F400" s="52"/>
      <c r="G400" s="64"/>
      <c r="H400" s="97"/>
    </row>
    <row r="401" spans="1:54" ht="24" customHeight="1" x14ac:dyDescent="0.2">
      <c r="A401" s="49">
        <v>7131324806</v>
      </c>
      <c r="B401" s="50" t="s">
        <v>608</v>
      </c>
      <c r="C401" s="51" t="s">
        <v>41</v>
      </c>
      <c r="D401" s="45">
        <v>6799.68</v>
      </c>
      <c r="E401" s="52" t="s">
        <v>609</v>
      </c>
      <c r="F401" s="52"/>
      <c r="G401" s="64"/>
      <c r="H401" s="97"/>
    </row>
    <row r="402" spans="1:54" ht="24" customHeight="1" x14ac:dyDescent="0.2">
      <c r="A402" s="42">
        <v>7131329275</v>
      </c>
      <c r="B402" s="43" t="s">
        <v>610</v>
      </c>
      <c r="C402" s="44" t="s">
        <v>9</v>
      </c>
      <c r="D402" s="45">
        <v>8494.76</v>
      </c>
      <c r="E402" s="52"/>
      <c r="F402" s="52"/>
      <c r="G402" s="64"/>
      <c r="H402" s="97"/>
    </row>
    <row r="403" spans="1:54" s="55" customFormat="1" ht="28.5" customHeight="1" x14ac:dyDescent="0.2">
      <c r="A403" s="42">
        <v>7131334001</v>
      </c>
      <c r="B403" s="78" t="s">
        <v>611</v>
      </c>
      <c r="C403" s="44" t="s">
        <v>41</v>
      </c>
      <c r="D403" s="45">
        <v>7829.3</v>
      </c>
      <c r="E403" s="50" t="s">
        <v>612</v>
      </c>
      <c r="F403" s="52"/>
      <c r="G403" s="78"/>
      <c r="H403" s="97"/>
      <c r="I403" s="111"/>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s="55" customFormat="1" ht="37.5" customHeight="1" x14ac:dyDescent="0.2">
      <c r="A404" s="42">
        <v>7131334002</v>
      </c>
      <c r="B404" s="78" t="s">
        <v>613</v>
      </c>
      <c r="C404" s="44" t="s">
        <v>41</v>
      </c>
      <c r="D404" s="45">
        <v>7960.45</v>
      </c>
      <c r="E404" s="50" t="s">
        <v>614</v>
      </c>
      <c r="F404" s="52"/>
      <c r="G404" s="43"/>
      <c r="H404" s="97"/>
      <c r="I404" s="111"/>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s="55" customFormat="1" ht="24" customHeight="1" x14ac:dyDescent="0.2">
      <c r="A405" s="42">
        <v>7131399007</v>
      </c>
      <c r="B405" s="43" t="s">
        <v>615</v>
      </c>
      <c r="C405" s="44" t="s">
        <v>41</v>
      </c>
      <c r="D405" s="45">
        <v>1239</v>
      </c>
      <c r="E405" s="52"/>
      <c r="F405" s="52"/>
      <c r="G405" s="64"/>
      <c r="H405" s="97"/>
      <c r="I405" s="111"/>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s="55" customFormat="1" ht="24" customHeight="1" x14ac:dyDescent="0.2">
      <c r="A406" s="82">
        <v>7131300008</v>
      </c>
      <c r="B406" s="78" t="s">
        <v>616</v>
      </c>
      <c r="C406" s="83" t="s">
        <v>41</v>
      </c>
      <c r="D406" s="45">
        <v>3224.08</v>
      </c>
      <c r="E406" s="52"/>
      <c r="F406" s="52"/>
      <c r="G406" s="46"/>
      <c r="H406" s="97"/>
      <c r="I406" s="111"/>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s="55" customFormat="1" ht="24" customHeight="1" x14ac:dyDescent="0.2">
      <c r="A407" s="82">
        <v>7131300009</v>
      </c>
      <c r="B407" s="108" t="s">
        <v>617</v>
      </c>
      <c r="C407" s="83" t="s">
        <v>41</v>
      </c>
      <c r="D407" s="45">
        <v>3599</v>
      </c>
      <c r="E407" s="52"/>
      <c r="F407" s="52"/>
      <c r="G407" s="112"/>
      <c r="H407" s="97"/>
      <c r="I407" s="111"/>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s="55" customFormat="1" ht="28.5" customHeight="1" x14ac:dyDescent="0.2">
      <c r="A408" s="82">
        <v>7131300010</v>
      </c>
      <c r="B408" s="108" t="s">
        <v>618</v>
      </c>
      <c r="C408" s="83" t="s">
        <v>41</v>
      </c>
      <c r="D408" s="45">
        <v>37170</v>
      </c>
      <c r="E408" s="52"/>
      <c r="F408" s="52"/>
      <c r="G408" s="112"/>
      <c r="H408" s="97"/>
      <c r="I408" s="111"/>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24" customHeight="1" x14ac:dyDescent="0.2">
      <c r="A409" s="49">
        <v>7131338004</v>
      </c>
      <c r="B409" s="50" t="s">
        <v>619</v>
      </c>
      <c r="C409" s="51" t="s">
        <v>41</v>
      </c>
      <c r="D409" s="45">
        <v>76276.800000000003</v>
      </c>
      <c r="E409" s="52"/>
      <c r="F409" s="52"/>
      <c r="G409" s="67" t="s">
        <v>579</v>
      </c>
      <c r="H409" s="97"/>
      <c r="K409" s="97"/>
    </row>
    <row r="410" spans="1:54" ht="24" customHeight="1" x14ac:dyDescent="0.2">
      <c r="A410" s="49">
        <v>7131338025</v>
      </c>
      <c r="B410" s="50" t="s">
        <v>620</v>
      </c>
      <c r="C410" s="51" t="s">
        <v>41</v>
      </c>
      <c r="D410" s="45">
        <v>69.010000000000005</v>
      </c>
      <c r="E410" s="50" t="s">
        <v>621</v>
      </c>
      <c r="F410" s="52"/>
      <c r="G410" s="64"/>
      <c r="H410" s="97"/>
    </row>
    <row r="411" spans="1:54" ht="24" customHeight="1" x14ac:dyDescent="0.2">
      <c r="A411" s="49">
        <v>7131387501</v>
      </c>
      <c r="B411" s="50" t="s">
        <v>622</v>
      </c>
      <c r="C411" s="51" t="s">
        <v>41</v>
      </c>
      <c r="D411" s="45">
        <v>314.52999999999997</v>
      </c>
      <c r="E411" s="65"/>
      <c r="F411" s="65"/>
      <c r="G411" s="64"/>
      <c r="H411" s="97"/>
    </row>
    <row r="412" spans="1:54" ht="24" customHeight="1" x14ac:dyDescent="0.2">
      <c r="A412" s="49">
        <v>7131387502</v>
      </c>
      <c r="B412" s="50" t="s">
        <v>623</v>
      </c>
      <c r="C412" s="51" t="s">
        <v>41</v>
      </c>
      <c r="D412" s="45">
        <v>622.29</v>
      </c>
      <c r="E412" s="52" t="s">
        <v>624</v>
      </c>
      <c r="F412" s="52"/>
      <c r="G412" s="64"/>
      <c r="H412" s="97"/>
    </row>
    <row r="413" spans="1:54" ht="24" customHeight="1" x14ac:dyDescent="0.2">
      <c r="A413" s="49">
        <v>7131390014</v>
      </c>
      <c r="B413" s="50" t="s">
        <v>625</v>
      </c>
      <c r="C413" s="51" t="s">
        <v>41</v>
      </c>
      <c r="D413" s="45">
        <v>246.74</v>
      </c>
      <c r="E413" s="46"/>
      <c r="F413" s="46"/>
      <c r="G413" s="64"/>
      <c r="H413" s="97"/>
    </row>
    <row r="414" spans="1:54" ht="24" customHeight="1" x14ac:dyDescent="0.2">
      <c r="A414" s="49">
        <v>7131390015</v>
      </c>
      <c r="B414" s="50" t="s">
        <v>626</v>
      </c>
      <c r="C414" s="51" t="s">
        <v>41</v>
      </c>
      <c r="D414" s="45">
        <v>42.66</v>
      </c>
      <c r="E414" s="46"/>
      <c r="F414" s="46"/>
      <c r="G414" s="64"/>
      <c r="H414" s="97"/>
    </row>
    <row r="415" spans="1:54" ht="24" customHeight="1" x14ac:dyDescent="0.2">
      <c r="A415" s="49">
        <v>7131390016</v>
      </c>
      <c r="B415" s="50" t="s">
        <v>627</v>
      </c>
      <c r="C415" s="51" t="s">
        <v>41</v>
      </c>
      <c r="D415" s="45">
        <v>597.74</v>
      </c>
      <c r="E415" s="46"/>
      <c r="F415" s="46"/>
      <c r="G415" s="64"/>
      <c r="H415" s="97"/>
    </row>
    <row r="416" spans="1:54" ht="24" customHeight="1" x14ac:dyDescent="0.2">
      <c r="A416" s="42">
        <v>7131820031</v>
      </c>
      <c r="B416" s="43" t="s">
        <v>628</v>
      </c>
      <c r="C416" s="44" t="s">
        <v>9</v>
      </c>
      <c r="D416" s="45">
        <v>127.37</v>
      </c>
      <c r="E416" s="46"/>
      <c r="F416" s="46"/>
      <c r="G416" s="64"/>
      <c r="H416" s="97"/>
    </row>
    <row r="417" spans="1:54" ht="24" customHeight="1" x14ac:dyDescent="0.2">
      <c r="A417" s="42">
        <v>7131820032</v>
      </c>
      <c r="B417" s="43" t="s">
        <v>629</v>
      </c>
      <c r="C417" s="44" t="s">
        <v>9</v>
      </c>
      <c r="D417" s="45">
        <v>127.37</v>
      </c>
      <c r="E417" s="50" t="s">
        <v>630</v>
      </c>
      <c r="F417" s="65"/>
      <c r="G417" s="64"/>
      <c r="H417" s="97"/>
    </row>
    <row r="418" spans="1:54" ht="24" customHeight="1" x14ac:dyDescent="0.2">
      <c r="A418" s="42">
        <v>7131820033</v>
      </c>
      <c r="B418" s="43" t="s">
        <v>631</v>
      </c>
      <c r="C418" s="44" t="s">
        <v>9</v>
      </c>
      <c r="D418" s="45">
        <v>539.77</v>
      </c>
      <c r="E418" s="65"/>
      <c r="F418" s="65"/>
      <c r="G418" s="64"/>
      <c r="H418" s="97"/>
    </row>
    <row r="419" spans="1:54" ht="24" customHeight="1" x14ac:dyDescent="0.2">
      <c r="A419" s="42">
        <v>7131820034</v>
      </c>
      <c r="B419" s="43" t="s">
        <v>632</v>
      </c>
      <c r="C419" s="44" t="s">
        <v>9</v>
      </c>
      <c r="D419" s="45">
        <v>539.77</v>
      </c>
      <c r="E419" s="65"/>
      <c r="F419" s="65"/>
      <c r="G419" s="64"/>
      <c r="H419" s="97"/>
    </row>
    <row r="420" spans="1:54" ht="24" customHeight="1" x14ac:dyDescent="0.2">
      <c r="A420" s="42">
        <v>7131820035</v>
      </c>
      <c r="B420" s="43" t="s">
        <v>633</v>
      </c>
      <c r="C420" s="44" t="s">
        <v>9</v>
      </c>
      <c r="D420" s="45">
        <v>3595.55</v>
      </c>
      <c r="E420" s="65"/>
      <c r="F420" s="65"/>
      <c r="G420" s="64"/>
      <c r="H420" s="97"/>
    </row>
    <row r="421" spans="1:54" ht="24" customHeight="1" x14ac:dyDescent="0.2">
      <c r="A421" s="42">
        <v>7131820036</v>
      </c>
      <c r="B421" s="43" t="s">
        <v>634</v>
      </c>
      <c r="C421" s="44" t="s">
        <v>9</v>
      </c>
      <c r="D421" s="45">
        <v>3895.7</v>
      </c>
      <c r="E421" s="65"/>
      <c r="F421" s="65"/>
      <c r="G421" s="64"/>
      <c r="H421" s="97"/>
    </row>
    <row r="422" spans="1:54" ht="24" customHeight="1" x14ac:dyDescent="0.2">
      <c r="A422" s="42">
        <v>7131820037</v>
      </c>
      <c r="B422" s="43" t="s">
        <v>635</v>
      </c>
      <c r="C422" s="44" t="s">
        <v>9</v>
      </c>
      <c r="D422" s="45">
        <v>3895.7</v>
      </c>
      <c r="E422" s="65"/>
      <c r="F422" s="65"/>
      <c r="G422" s="64"/>
      <c r="H422" s="97"/>
    </row>
    <row r="423" spans="1:54" ht="24" customHeight="1" x14ac:dyDescent="0.2">
      <c r="A423" s="42">
        <v>7131820038</v>
      </c>
      <c r="B423" s="43" t="s">
        <v>636</v>
      </c>
      <c r="C423" s="44" t="s">
        <v>9</v>
      </c>
      <c r="D423" s="45">
        <v>2846.43</v>
      </c>
      <c r="E423" s="65"/>
      <c r="F423" s="65"/>
      <c r="G423" s="64"/>
      <c r="H423" s="97"/>
    </row>
    <row r="424" spans="1:54" ht="24" customHeight="1" x14ac:dyDescent="0.2">
      <c r="A424" s="42">
        <v>7131820039</v>
      </c>
      <c r="B424" s="43" t="s">
        <v>637</v>
      </c>
      <c r="C424" s="44" t="s">
        <v>9</v>
      </c>
      <c r="D424" s="45">
        <v>6517.65</v>
      </c>
      <c r="E424" s="50" t="s">
        <v>638</v>
      </c>
      <c r="F424" s="52"/>
      <c r="G424" s="64"/>
      <c r="H424" s="97"/>
    </row>
    <row r="425" spans="1:54" s="55" customFormat="1" ht="27.75" customHeight="1" x14ac:dyDescent="0.2">
      <c r="A425" s="42">
        <v>7131900005</v>
      </c>
      <c r="B425" s="78" t="s">
        <v>639</v>
      </c>
      <c r="C425" s="44" t="s">
        <v>9</v>
      </c>
      <c r="D425" s="45">
        <v>980.13</v>
      </c>
      <c r="E425" s="52" t="s">
        <v>640</v>
      </c>
      <c r="F425" s="113"/>
      <c r="G425" s="50"/>
      <c r="H425" s="97"/>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24" customHeight="1" x14ac:dyDescent="0.2">
      <c r="A426" s="42">
        <v>7131900033</v>
      </c>
      <c r="B426" s="50" t="s">
        <v>641</v>
      </c>
      <c r="C426" s="44" t="s">
        <v>16</v>
      </c>
      <c r="D426" s="45">
        <v>8.44</v>
      </c>
      <c r="E426" s="50" t="s">
        <v>642</v>
      </c>
      <c r="F426" s="52"/>
      <c r="G426" s="64"/>
      <c r="H426" s="97"/>
    </row>
    <row r="427" spans="1:54" ht="24" customHeight="1" x14ac:dyDescent="0.2">
      <c r="A427" s="42">
        <v>7131900071</v>
      </c>
      <c r="B427" s="43" t="s">
        <v>643</v>
      </c>
      <c r="C427" s="44" t="s">
        <v>9</v>
      </c>
      <c r="D427" s="45">
        <v>339.1</v>
      </c>
      <c r="E427" s="52" t="s">
        <v>644</v>
      </c>
      <c r="F427" s="52"/>
      <c r="G427" s="64"/>
      <c r="H427" s="97"/>
    </row>
    <row r="428" spans="1:54" ht="24" customHeight="1" x14ac:dyDescent="0.2">
      <c r="A428" s="42">
        <v>7131900072</v>
      </c>
      <c r="B428" s="43" t="s">
        <v>645</v>
      </c>
      <c r="C428" s="44" t="s">
        <v>9</v>
      </c>
      <c r="D428" s="45">
        <v>521.33000000000004</v>
      </c>
      <c r="E428" s="52" t="s">
        <v>646</v>
      </c>
      <c r="F428" s="52"/>
      <c r="G428" s="64"/>
      <c r="H428" s="97"/>
    </row>
    <row r="429" spans="1:54" ht="24" customHeight="1" x14ac:dyDescent="0.2">
      <c r="A429" s="42">
        <v>7131900625</v>
      </c>
      <c r="B429" s="50" t="s">
        <v>647</v>
      </c>
      <c r="C429" s="44" t="s">
        <v>16</v>
      </c>
      <c r="D429" s="45">
        <v>14.47</v>
      </c>
      <c r="E429" s="50" t="s">
        <v>648</v>
      </c>
      <c r="F429" s="52"/>
      <c r="G429" s="64"/>
      <c r="H429" s="97"/>
    </row>
    <row r="430" spans="1:54" ht="24" customHeight="1" x14ac:dyDescent="0.2">
      <c r="A430" s="42">
        <v>7131900650</v>
      </c>
      <c r="B430" s="50" t="s">
        <v>649</v>
      </c>
      <c r="C430" s="44" t="s">
        <v>16</v>
      </c>
      <c r="D430" s="45">
        <v>15.68</v>
      </c>
      <c r="E430" s="50" t="s">
        <v>650</v>
      </c>
      <c r="F430" s="52"/>
      <c r="G430" s="64"/>
      <c r="H430" s="97"/>
    </row>
    <row r="431" spans="1:54" ht="24" customHeight="1" x14ac:dyDescent="0.2">
      <c r="A431" s="42">
        <v>7131900876</v>
      </c>
      <c r="B431" s="43" t="s">
        <v>651</v>
      </c>
      <c r="C431" s="44" t="s">
        <v>9</v>
      </c>
      <c r="D431" s="45">
        <v>334.28</v>
      </c>
      <c r="E431" s="52" t="s">
        <v>652</v>
      </c>
      <c r="F431" s="52"/>
      <c r="G431" s="64"/>
      <c r="H431" s="97"/>
    </row>
    <row r="432" spans="1:54" ht="24" customHeight="1" x14ac:dyDescent="0.2">
      <c r="A432" s="42">
        <v>7131900807</v>
      </c>
      <c r="B432" s="43" t="s">
        <v>653</v>
      </c>
      <c r="C432" s="44" t="s">
        <v>9</v>
      </c>
      <c r="D432" s="45">
        <v>130.34</v>
      </c>
      <c r="E432" s="52" t="s">
        <v>652</v>
      </c>
      <c r="F432" s="52" t="s">
        <v>1168</v>
      </c>
      <c r="G432" s="64"/>
      <c r="H432" s="97"/>
    </row>
    <row r="433" spans="1:54" ht="24" customHeight="1" x14ac:dyDescent="0.2">
      <c r="A433" s="42">
        <v>7131900880</v>
      </c>
      <c r="B433" s="43" t="s">
        <v>654</v>
      </c>
      <c r="C433" s="44" t="s">
        <v>9</v>
      </c>
      <c r="D433" s="45">
        <v>839.92</v>
      </c>
      <c r="E433" s="52" t="s">
        <v>655</v>
      </c>
      <c r="F433" s="52"/>
      <c r="G433" s="64"/>
      <c r="H433" s="97"/>
    </row>
    <row r="434" spans="1:54" ht="24" customHeight="1" x14ac:dyDescent="0.2">
      <c r="A434" s="42">
        <v>7131900881</v>
      </c>
      <c r="B434" s="43" t="s">
        <v>656</v>
      </c>
      <c r="C434" s="44" t="s">
        <v>9</v>
      </c>
      <c r="D434" s="45">
        <v>929.23</v>
      </c>
      <c r="E434" s="52" t="s">
        <v>657</v>
      </c>
      <c r="F434" s="52"/>
      <c r="G434" s="64"/>
      <c r="H434" s="97"/>
    </row>
    <row r="435" spans="1:54" s="55" customFormat="1" ht="24" customHeight="1" x14ac:dyDescent="0.2">
      <c r="A435" s="42">
        <v>7131900969</v>
      </c>
      <c r="B435" s="50" t="s">
        <v>658</v>
      </c>
      <c r="C435" s="44" t="s">
        <v>7</v>
      </c>
      <c r="D435" s="45">
        <v>1041.1199999999999</v>
      </c>
      <c r="E435" s="50" t="s">
        <v>659</v>
      </c>
      <c r="F435" s="52"/>
      <c r="G435" s="64"/>
      <c r="H435" s="97"/>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s="55" customFormat="1" ht="24" customHeight="1" x14ac:dyDescent="0.2">
      <c r="A436" s="42">
        <v>7131900971</v>
      </c>
      <c r="B436" s="50" t="s">
        <v>660</v>
      </c>
      <c r="C436" s="44" t="s">
        <v>7</v>
      </c>
      <c r="D436" s="45">
        <v>1041.1199999999999</v>
      </c>
      <c r="E436" s="50" t="s">
        <v>661</v>
      </c>
      <c r="F436" s="52"/>
      <c r="G436" s="64"/>
      <c r="H436" s="97"/>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s="55" customFormat="1" ht="24" customHeight="1" x14ac:dyDescent="0.2">
      <c r="A437" s="42">
        <v>7131900973</v>
      </c>
      <c r="B437" s="50" t="s">
        <v>662</v>
      </c>
      <c r="C437" s="44" t="s">
        <v>7</v>
      </c>
      <c r="D437" s="45">
        <v>1008.9</v>
      </c>
      <c r="E437" s="50" t="s">
        <v>663</v>
      </c>
      <c r="F437" s="52"/>
      <c r="G437" s="64"/>
      <c r="H437" s="97"/>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s="55" customFormat="1" ht="24" customHeight="1" x14ac:dyDescent="0.2">
      <c r="A438" s="42">
        <v>7131900975</v>
      </c>
      <c r="B438" s="50" t="s">
        <v>664</v>
      </c>
      <c r="C438" s="44" t="s">
        <v>7</v>
      </c>
      <c r="D438" s="45">
        <v>1008.9</v>
      </c>
      <c r="E438" s="50" t="s">
        <v>665</v>
      </c>
      <c r="F438" s="52"/>
      <c r="G438" s="64"/>
      <c r="H438" s="97"/>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s="55" customFormat="1" ht="24" customHeight="1" x14ac:dyDescent="0.2">
      <c r="A439" s="42">
        <v>7131900977</v>
      </c>
      <c r="B439" s="50" t="s">
        <v>666</v>
      </c>
      <c r="C439" s="44" t="s">
        <v>7</v>
      </c>
      <c r="D439" s="45">
        <v>1008.9</v>
      </c>
      <c r="E439" s="50" t="s">
        <v>667</v>
      </c>
      <c r="F439" s="52"/>
      <c r="G439" s="64"/>
      <c r="H439" s="97"/>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s="55" customFormat="1" ht="24" customHeight="1" x14ac:dyDescent="0.2">
      <c r="A440" s="42">
        <v>7131900979</v>
      </c>
      <c r="B440" s="50" t="s">
        <v>668</v>
      </c>
      <c r="C440" s="44" t="s">
        <v>7</v>
      </c>
      <c r="D440" s="45">
        <v>1008.9</v>
      </c>
      <c r="E440" s="50" t="s">
        <v>669</v>
      </c>
      <c r="F440" s="52"/>
      <c r="G440" s="64"/>
      <c r="H440" s="97"/>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s="55" customFormat="1" ht="24" customHeight="1" x14ac:dyDescent="0.2">
      <c r="A441" s="42">
        <v>7131900981</v>
      </c>
      <c r="B441" s="50" t="s">
        <v>670</v>
      </c>
      <c r="C441" s="44" t="s">
        <v>7</v>
      </c>
      <c r="D441" s="45">
        <v>1008.9</v>
      </c>
      <c r="E441" s="50" t="s">
        <v>671</v>
      </c>
      <c r="F441" s="52"/>
      <c r="G441" s="64"/>
      <c r="H441" s="97"/>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s="55" customFormat="1" ht="24" customHeight="1" x14ac:dyDescent="0.2">
      <c r="A442" s="42">
        <v>7131900974</v>
      </c>
      <c r="B442" s="50" t="s">
        <v>672</v>
      </c>
      <c r="C442" s="44" t="s">
        <v>7</v>
      </c>
      <c r="D442" s="45">
        <v>1020.7</v>
      </c>
      <c r="E442" s="50" t="s">
        <v>673</v>
      </c>
      <c r="F442" s="52"/>
      <c r="G442" s="114"/>
      <c r="H442" s="97"/>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24" customHeight="1" x14ac:dyDescent="0.2">
      <c r="A443" s="42">
        <v>7131910653</v>
      </c>
      <c r="B443" s="43" t="s">
        <v>674</v>
      </c>
      <c r="C443" s="44" t="s">
        <v>9</v>
      </c>
      <c r="D443" s="45">
        <v>57.2</v>
      </c>
      <c r="E443" s="50" t="s">
        <v>675</v>
      </c>
      <c r="F443" s="52"/>
      <c r="G443" s="64"/>
      <c r="H443" s="97"/>
    </row>
    <row r="444" spans="1:54" ht="24" customHeight="1" x14ac:dyDescent="0.2">
      <c r="A444" s="42">
        <v>7131910654</v>
      </c>
      <c r="B444" s="43" t="s">
        <v>676</v>
      </c>
      <c r="C444" s="44" t="s">
        <v>9</v>
      </c>
      <c r="D444" s="45">
        <v>113.03</v>
      </c>
      <c r="E444" s="50" t="s">
        <v>677</v>
      </c>
      <c r="F444" s="52"/>
      <c r="G444" s="64"/>
      <c r="H444" s="97"/>
    </row>
    <row r="445" spans="1:54" ht="24" customHeight="1" x14ac:dyDescent="0.2">
      <c r="A445" s="42">
        <v>7131910655</v>
      </c>
      <c r="B445" s="43" t="s">
        <v>678</v>
      </c>
      <c r="C445" s="44" t="s">
        <v>9</v>
      </c>
      <c r="D445" s="45">
        <v>32.68</v>
      </c>
      <c r="E445" s="50" t="s">
        <v>679</v>
      </c>
      <c r="F445" s="52"/>
      <c r="G445" s="64"/>
      <c r="H445" s="97"/>
    </row>
    <row r="446" spans="1:54" s="55" customFormat="1" ht="24" customHeight="1" x14ac:dyDescent="0.2">
      <c r="A446" s="42">
        <v>7131910656</v>
      </c>
      <c r="B446" s="43" t="s">
        <v>680</v>
      </c>
      <c r="C446" s="44" t="s">
        <v>9</v>
      </c>
      <c r="D446" s="45">
        <v>302.35000000000002</v>
      </c>
      <c r="E446" s="50" t="s">
        <v>681</v>
      </c>
      <c r="F446" s="52"/>
      <c r="G446" s="64"/>
      <c r="H446" s="97"/>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s="55" customFormat="1" ht="24" customHeight="1" x14ac:dyDescent="0.2">
      <c r="A447" s="42">
        <v>7131910657</v>
      </c>
      <c r="B447" s="43" t="s">
        <v>682</v>
      </c>
      <c r="C447" s="44" t="s">
        <v>9</v>
      </c>
      <c r="D447" s="45">
        <v>664.62</v>
      </c>
      <c r="E447" s="50" t="s">
        <v>683</v>
      </c>
      <c r="F447" s="52"/>
      <c r="G447" s="64"/>
      <c r="H447" s="97"/>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s="55" customFormat="1" ht="24" customHeight="1" x14ac:dyDescent="0.2">
      <c r="A448" s="42">
        <v>7131910658</v>
      </c>
      <c r="B448" s="43" t="s">
        <v>684</v>
      </c>
      <c r="C448" s="44" t="s">
        <v>9</v>
      </c>
      <c r="D448" s="45">
        <v>1220.08</v>
      </c>
      <c r="E448" s="50" t="s">
        <v>685</v>
      </c>
      <c r="F448" s="52"/>
      <c r="G448" s="64"/>
      <c r="H448" s="97"/>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24" customHeight="1" x14ac:dyDescent="0.2">
      <c r="A449" s="94">
        <v>7131920001</v>
      </c>
      <c r="B449" s="87" t="s">
        <v>686</v>
      </c>
      <c r="C449" s="88" t="s">
        <v>2</v>
      </c>
      <c r="D449" s="45">
        <v>52359.77</v>
      </c>
      <c r="E449" s="50" t="s">
        <v>687</v>
      </c>
      <c r="F449" s="52"/>
      <c r="G449" s="67"/>
      <c r="H449" s="97"/>
    </row>
    <row r="450" spans="1:54" ht="24" customHeight="1" x14ac:dyDescent="0.2">
      <c r="A450" s="94">
        <v>7131920002</v>
      </c>
      <c r="B450" s="87" t="s">
        <v>688</v>
      </c>
      <c r="C450" s="88" t="s">
        <v>2</v>
      </c>
      <c r="D450" s="45">
        <v>114134.39</v>
      </c>
      <c r="E450" s="50" t="s">
        <v>689</v>
      </c>
      <c r="F450" s="52"/>
      <c r="G450" s="67"/>
      <c r="H450" s="97"/>
    </row>
    <row r="451" spans="1:54" ht="24" customHeight="1" x14ac:dyDescent="0.2">
      <c r="A451" s="94">
        <v>7131920003</v>
      </c>
      <c r="B451" s="87" t="s">
        <v>690</v>
      </c>
      <c r="C451" s="88" t="s">
        <v>2</v>
      </c>
      <c r="D451" s="45">
        <v>369237.41</v>
      </c>
      <c r="E451" s="50" t="s">
        <v>691</v>
      </c>
      <c r="F451" s="52"/>
      <c r="G451" s="67"/>
      <c r="H451" s="97"/>
    </row>
    <row r="452" spans="1:54" ht="24" customHeight="1" x14ac:dyDescent="0.2">
      <c r="A452" s="42">
        <v>7131920112</v>
      </c>
      <c r="B452" s="79" t="s">
        <v>692</v>
      </c>
      <c r="C452" s="44" t="s">
        <v>9</v>
      </c>
      <c r="D452" s="45">
        <v>379890.33</v>
      </c>
      <c r="E452" s="50" t="s">
        <v>693</v>
      </c>
      <c r="F452" s="115"/>
      <c r="G452" s="64"/>
      <c r="H452" s="97"/>
    </row>
    <row r="453" spans="1:54" ht="24" customHeight="1" x14ac:dyDescent="0.2">
      <c r="A453" s="42">
        <v>7131920253</v>
      </c>
      <c r="B453" s="43" t="s">
        <v>694</v>
      </c>
      <c r="C453" s="44" t="s">
        <v>9</v>
      </c>
      <c r="D453" s="45">
        <v>933.6</v>
      </c>
      <c r="E453" s="50" t="s">
        <v>695</v>
      </c>
      <c r="F453" s="52"/>
      <c r="G453" s="64"/>
      <c r="H453" s="97"/>
    </row>
    <row r="454" spans="1:54" ht="24" customHeight="1" x14ac:dyDescent="0.2">
      <c r="A454" s="42">
        <v>7131920254</v>
      </c>
      <c r="B454" s="43" t="s">
        <v>696</v>
      </c>
      <c r="C454" s="44" t="s">
        <v>9</v>
      </c>
      <c r="D454" s="45">
        <v>2241.7600000000002</v>
      </c>
      <c r="E454" s="50" t="s">
        <v>697</v>
      </c>
      <c r="F454" s="52"/>
      <c r="G454" s="64"/>
      <c r="H454" s="97"/>
      <c r="R454" s="38">
        <f>(13550-9794.56)/9794.56*100</f>
        <v>38.342100104547839</v>
      </c>
    </row>
    <row r="455" spans="1:54" ht="24" customHeight="1" x14ac:dyDescent="0.2">
      <c r="A455" s="42">
        <v>7131920256</v>
      </c>
      <c r="B455" s="43" t="s">
        <v>698</v>
      </c>
      <c r="C455" s="44" t="s">
        <v>9</v>
      </c>
      <c r="D455" s="45">
        <v>4336.28</v>
      </c>
      <c r="E455" s="50" t="s">
        <v>699</v>
      </c>
      <c r="F455" s="52"/>
      <c r="G455" s="64"/>
      <c r="H455" s="97"/>
      <c r="R455" s="38">
        <f>(20500-15293.6)/15293.6*100</f>
        <v>34.042998378406651</v>
      </c>
    </row>
    <row r="456" spans="1:54" ht="24" customHeight="1" x14ac:dyDescent="0.2">
      <c r="A456" s="42">
        <v>7131920258</v>
      </c>
      <c r="B456" s="43" t="s">
        <v>700</v>
      </c>
      <c r="C456" s="44" t="s">
        <v>9</v>
      </c>
      <c r="D456" s="45">
        <v>6087.66</v>
      </c>
      <c r="E456" s="50" t="s">
        <v>701</v>
      </c>
      <c r="F456" s="52"/>
      <c r="G456" s="64"/>
      <c r="H456" s="97"/>
      <c r="R456" s="38">
        <f>(33650-24258.16)/24258.16*100</f>
        <v>38.716209308537827</v>
      </c>
    </row>
    <row r="457" spans="1:54" ht="24" customHeight="1" x14ac:dyDescent="0.2">
      <c r="A457" s="42">
        <v>7131920259</v>
      </c>
      <c r="B457" s="43" t="s">
        <v>702</v>
      </c>
      <c r="C457" s="44" t="s">
        <v>9</v>
      </c>
      <c r="D457" s="45">
        <v>8259.3799999999992</v>
      </c>
      <c r="E457" s="50" t="s">
        <v>703</v>
      </c>
      <c r="F457" s="52"/>
      <c r="G457" s="64"/>
      <c r="H457" s="97"/>
      <c r="R457" s="38">
        <f>(51000-30258)/30258*100</f>
        <v>68.550465992464808</v>
      </c>
    </row>
    <row r="458" spans="1:54" ht="24" customHeight="1" x14ac:dyDescent="0.2">
      <c r="A458" s="42">
        <v>7131920260</v>
      </c>
      <c r="B458" s="43" t="s">
        <v>704</v>
      </c>
      <c r="C458" s="44" t="s">
        <v>9</v>
      </c>
      <c r="D458" s="45">
        <v>12475.55</v>
      </c>
      <c r="E458" s="50" t="s">
        <v>705</v>
      </c>
      <c r="F458" s="52"/>
      <c r="G458" s="64"/>
      <c r="H458" s="97"/>
      <c r="R458" s="38">
        <f>(67000-44299.43)/44299.43*100</f>
        <v>51.243481010929479</v>
      </c>
    </row>
    <row r="459" spans="1:54" customFormat="1" ht="24" customHeight="1" x14ac:dyDescent="0.2">
      <c r="A459" s="56">
        <v>7131930109</v>
      </c>
      <c r="B459" s="16" t="s">
        <v>706</v>
      </c>
      <c r="C459" s="17" t="s">
        <v>9</v>
      </c>
      <c r="D459" s="45"/>
      <c r="E459" s="19" t="s">
        <v>707</v>
      </c>
      <c r="F459" s="21"/>
      <c r="G459" s="70" t="s">
        <v>85</v>
      </c>
      <c r="H459" s="6"/>
    </row>
    <row r="460" spans="1:54" s="55" customFormat="1" ht="24" customHeight="1" x14ac:dyDescent="0.2">
      <c r="A460" s="42">
        <v>7131930221</v>
      </c>
      <c r="B460" s="43" t="s">
        <v>708</v>
      </c>
      <c r="C460" s="44" t="s">
        <v>9</v>
      </c>
      <c r="D460" s="45">
        <v>10052.16</v>
      </c>
      <c r="E460" s="50" t="s">
        <v>709</v>
      </c>
      <c r="F460" s="52"/>
      <c r="G460" s="64"/>
      <c r="H460" s="97"/>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s="55" customFormat="1" ht="24" customHeight="1" x14ac:dyDescent="0.2">
      <c r="A461" s="42">
        <v>7131930321</v>
      </c>
      <c r="B461" s="43" t="s">
        <v>710</v>
      </c>
      <c r="C461" s="44" t="s">
        <v>9</v>
      </c>
      <c r="D461" s="45">
        <v>22318.6</v>
      </c>
      <c r="E461" s="50" t="s">
        <v>711</v>
      </c>
      <c r="F461" s="52"/>
      <c r="G461" s="64"/>
      <c r="H461" s="97"/>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s="55" customFormat="1" ht="24" customHeight="1" x14ac:dyDescent="0.2">
      <c r="A462" s="116">
        <v>7131930412</v>
      </c>
      <c r="B462" s="54" t="s">
        <v>712</v>
      </c>
      <c r="C462" s="117" t="s">
        <v>9</v>
      </c>
      <c r="D462" s="45">
        <v>1181.17</v>
      </c>
      <c r="E462" s="115" t="s">
        <v>713</v>
      </c>
      <c r="F462" s="52"/>
      <c r="G462" s="64"/>
      <c r="H462" s="97"/>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s="55" customFormat="1" ht="24" customHeight="1" x14ac:dyDescent="0.2">
      <c r="A463" s="116">
        <v>7131930415</v>
      </c>
      <c r="B463" s="54" t="s">
        <v>714</v>
      </c>
      <c r="C463" s="117" t="s">
        <v>9</v>
      </c>
      <c r="D463" s="45">
        <v>3160.34</v>
      </c>
      <c r="E463" s="115" t="s">
        <v>715</v>
      </c>
      <c r="F463" s="52"/>
      <c r="G463" s="64"/>
      <c r="H463" s="97"/>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24" customHeight="1" x14ac:dyDescent="0.2">
      <c r="A464" s="42">
        <v>7131930663</v>
      </c>
      <c r="B464" s="43" t="s">
        <v>716</v>
      </c>
      <c r="C464" s="44" t="s">
        <v>9</v>
      </c>
      <c r="D464" s="45">
        <v>25785.15</v>
      </c>
      <c r="E464" s="50" t="s">
        <v>717</v>
      </c>
      <c r="F464" s="52"/>
      <c r="G464" s="64"/>
      <c r="H464" s="97"/>
    </row>
    <row r="465" spans="1:54" ht="24" customHeight="1" x14ac:dyDescent="0.2">
      <c r="A465" s="42">
        <v>7131930752</v>
      </c>
      <c r="B465" s="43" t="s">
        <v>718</v>
      </c>
      <c r="C465" s="44" t="s">
        <v>9</v>
      </c>
      <c r="D465" s="45">
        <v>44624</v>
      </c>
      <c r="E465" s="50" t="s">
        <v>719</v>
      </c>
      <c r="F465" s="52"/>
      <c r="G465" s="64"/>
      <c r="H465" s="97"/>
    </row>
    <row r="466" spans="1:54" ht="27.75" customHeight="1" x14ac:dyDescent="0.2">
      <c r="A466" s="94">
        <v>7131931091</v>
      </c>
      <c r="B466" s="78" t="s">
        <v>720</v>
      </c>
      <c r="C466" s="69" t="s">
        <v>12</v>
      </c>
      <c r="D466" s="45">
        <v>34454.15</v>
      </c>
      <c r="E466" s="50"/>
      <c r="F466" s="52"/>
      <c r="G466" s="77"/>
      <c r="H466" s="97"/>
    </row>
    <row r="467" spans="1:54" ht="24" customHeight="1" x14ac:dyDescent="0.2">
      <c r="A467" s="94">
        <v>7131931095</v>
      </c>
      <c r="B467" s="78" t="s">
        <v>721</v>
      </c>
      <c r="C467" s="69" t="s">
        <v>12</v>
      </c>
      <c r="D467" s="45">
        <v>15119.94</v>
      </c>
      <c r="E467" s="50"/>
      <c r="F467" s="52"/>
      <c r="G467" s="77"/>
      <c r="H467" s="97"/>
    </row>
    <row r="468" spans="1:54" ht="24" customHeight="1" x14ac:dyDescent="0.2">
      <c r="A468" s="42">
        <v>7131940602</v>
      </c>
      <c r="B468" s="43" t="s">
        <v>722</v>
      </c>
      <c r="C468" s="44" t="s">
        <v>9</v>
      </c>
      <c r="D468" s="45">
        <v>2996.5</v>
      </c>
      <c r="E468" s="50" t="s">
        <v>723</v>
      </c>
      <c r="F468" s="65"/>
      <c r="G468" s="64"/>
      <c r="H468" s="97"/>
    </row>
    <row r="469" spans="1:54" ht="24" customHeight="1" x14ac:dyDescent="0.2">
      <c r="A469" s="42">
        <v>7131940610</v>
      </c>
      <c r="B469" s="43" t="s">
        <v>724</v>
      </c>
      <c r="C469" s="44" t="s">
        <v>9</v>
      </c>
      <c r="D469" s="45">
        <v>28466.76</v>
      </c>
      <c r="E469" s="50" t="s">
        <v>725</v>
      </c>
      <c r="F469" s="65"/>
      <c r="G469" s="64"/>
      <c r="H469" s="97"/>
    </row>
    <row r="470" spans="1:54" ht="24" customHeight="1" x14ac:dyDescent="0.2">
      <c r="A470" s="42">
        <v>7131940612</v>
      </c>
      <c r="B470" s="43" t="s">
        <v>726</v>
      </c>
      <c r="C470" s="44" t="s">
        <v>9</v>
      </c>
      <c r="D470" s="45">
        <v>28466.76</v>
      </c>
      <c r="E470" s="65"/>
      <c r="F470" s="65"/>
      <c r="G470" s="64"/>
      <c r="H470" s="97"/>
    </row>
    <row r="471" spans="1:54" ht="30" customHeight="1" x14ac:dyDescent="0.2">
      <c r="A471" s="42">
        <v>7131940871</v>
      </c>
      <c r="B471" s="78" t="s">
        <v>727</v>
      </c>
      <c r="C471" s="69" t="s">
        <v>16</v>
      </c>
      <c r="D471" s="45">
        <v>57854.89</v>
      </c>
      <c r="E471" s="65"/>
      <c r="F471" s="65"/>
      <c r="G471" s="77"/>
      <c r="H471" s="97"/>
    </row>
    <row r="472" spans="1:54" s="55" customFormat="1" ht="24" customHeight="1" x14ac:dyDescent="0.2">
      <c r="A472" s="42">
        <v>7131941762</v>
      </c>
      <c r="B472" s="79" t="s">
        <v>728</v>
      </c>
      <c r="C472" s="44" t="s">
        <v>9</v>
      </c>
      <c r="D472" s="45">
        <v>139318.47</v>
      </c>
      <c r="E472" s="50" t="s">
        <v>729</v>
      </c>
      <c r="F472" s="52"/>
      <c r="G472" s="64"/>
      <c r="H472" s="97"/>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s="55" customFormat="1" ht="24" customHeight="1" x14ac:dyDescent="0.2">
      <c r="A473" s="42">
        <v>7131943380</v>
      </c>
      <c r="B473" s="79" t="s">
        <v>730</v>
      </c>
      <c r="C473" s="44" t="s">
        <v>9</v>
      </c>
      <c r="D473" s="45">
        <v>258410.88</v>
      </c>
      <c r="E473" s="52" t="s">
        <v>731</v>
      </c>
      <c r="F473" s="52"/>
      <c r="G473" s="64"/>
      <c r="H473" s="97"/>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28.5" customHeight="1" x14ac:dyDescent="0.2">
      <c r="A474" s="42">
        <v>7131950010</v>
      </c>
      <c r="B474" s="43" t="s">
        <v>732</v>
      </c>
      <c r="C474" s="44" t="s">
        <v>9</v>
      </c>
      <c r="D474" s="45">
        <v>1314.15</v>
      </c>
      <c r="E474" s="50" t="s">
        <v>733</v>
      </c>
      <c r="F474" s="52"/>
      <c r="G474" s="64"/>
      <c r="H474" s="97"/>
    </row>
    <row r="475" spans="1:54" ht="27" customHeight="1" x14ac:dyDescent="0.2">
      <c r="A475" s="42">
        <v>7131950012</v>
      </c>
      <c r="B475" s="43" t="s">
        <v>734</v>
      </c>
      <c r="C475" s="44" t="s">
        <v>9</v>
      </c>
      <c r="D475" s="45">
        <v>1583.04</v>
      </c>
      <c r="E475" s="50" t="s">
        <v>735</v>
      </c>
      <c r="F475" s="52"/>
      <c r="G475" s="64"/>
      <c r="H475" s="97"/>
    </row>
    <row r="476" spans="1:54" ht="29.25" customHeight="1" x14ac:dyDescent="0.2">
      <c r="A476" s="42">
        <v>7131950015</v>
      </c>
      <c r="B476" s="43" t="s">
        <v>736</v>
      </c>
      <c r="C476" s="44" t="s">
        <v>9</v>
      </c>
      <c r="D476" s="45">
        <v>50703.72</v>
      </c>
      <c r="E476" s="46"/>
      <c r="F476" s="46"/>
      <c r="G476" s="64"/>
      <c r="H476" s="97"/>
    </row>
    <row r="477" spans="1:54" ht="24" customHeight="1" x14ac:dyDescent="0.2">
      <c r="A477" s="42">
        <v>7131950016</v>
      </c>
      <c r="B477" s="43" t="s">
        <v>737</v>
      </c>
      <c r="C477" s="44" t="s">
        <v>9</v>
      </c>
      <c r="D477" s="45">
        <v>433772.67</v>
      </c>
      <c r="E477" s="46"/>
      <c r="F477" s="46"/>
      <c r="G477" s="64"/>
      <c r="H477" s="97"/>
    </row>
    <row r="478" spans="1:54" ht="27" customHeight="1" x14ac:dyDescent="0.2">
      <c r="A478" s="42">
        <v>7131950065</v>
      </c>
      <c r="B478" s="43" t="s">
        <v>738</v>
      </c>
      <c r="C478" s="44" t="s">
        <v>9</v>
      </c>
      <c r="D478" s="45">
        <v>18947.98</v>
      </c>
      <c r="E478" s="50" t="s">
        <v>739</v>
      </c>
      <c r="F478" s="52"/>
      <c r="G478" s="64"/>
      <c r="H478" s="97"/>
    </row>
    <row r="479" spans="1:54" ht="27" customHeight="1" x14ac:dyDescent="0.2">
      <c r="A479" s="42">
        <v>7131950105</v>
      </c>
      <c r="B479" s="43" t="s">
        <v>740</v>
      </c>
      <c r="C479" s="44" t="s">
        <v>9</v>
      </c>
      <c r="D479" s="45">
        <v>23685.95</v>
      </c>
      <c r="E479" s="50" t="s">
        <v>741</v>
      </c>
      <c r="F479" s="52"/>
      <c r="G479" s="64"/>
      <c r="H479" s="97"/>
    </row>
    <row r="480" spans="1:54" ht="27" customHeight="1" x14ac:dyDescent="0.2">
      <c r="A480" s="42">
        <v>7131950200</v>
      </c>
      <c r="B480" s="43" t="s">
        <v>742</v>
      </c>
      <c r="C480" s="44" t="s">
        <v>9</v>
      </c>
      <c r="D480" s="45">
        <v>47369.93</v>
      </c>
      <c r="E480" s="50" t="s">
        <v>743</v>
      </c>
      <c r="F480" s="52"/>
      <c r="G480" s="64"/>
      <c r="H480" s="97"/>
    </row>
    <row r="481" spans="1:54" ht="27" customHeight="1" x14ac:dyDescent="0.2">
      <c r="A481" s="42">
        <v>7131950207</v>
      </c>
      <c r="B481" s="43" t="s">
        <v>744</v>
      </c>
      <c r="C481" s="44" t="s">
        <v>9</v>
      </c>
      <c r="D481" s="45">
        <v>40646.269999999997</v>
      </c>
      <c r="E481" s="50" t="s">
        <v>745</v>
      </c>
      <c r="F481" s="52"/>
      <c r="G481" s="64"/>
      <c r="H481" s="97"/>
    </row>
    <row r="482" spans="1:54" ht="24" customHeight="1" x14ac:dyDescent="0.2">
      <c r="A482" s="42">
        <v>7131950208</v>
      </c>
      <c r="B482" s="78" t="s">
        <v>746</v>
      </c>
      <c r="C482" s="69" t="s">
        <v>9</v>
      </c>
      <c r="D482" s="45">
        <v>15533.64</v>
      </c>
      <c r="E482" s="50"/>
      <c r="F482" s="52"/>
      <c r="G482" s="112"/>
      <c r="H482" s="97"/>
    </row>
    <row r="483" spans="1:54" ht="27.75" customHeight="1" x14ac:dyDescent="0.2">
      <c r="A483" s="42">
        <v>7131950209</v>
      </c>
      <c r="B483" s="78" t="s">
        <v>747</v>
      </c>
      <c r="C483" s="69" t="s">
        <v>9</v>
      </c>
      <c r="D483" s="45">
        <v>22892.01</v>
      </c>
      <c r="E483" s="50"/>
      <c r="F483" s="52"/>
      <c r="G483" s="112"/>
      <c r="H483" s="97"/>
    </row>
    <row r="484" spans="1:54" ht="24" customHeight="1" x14ac:dyDescent="0.2">
      <c r="A484" s="42">
        <v>7131960006</v>
      </c>
      <c r="B484" s="79" t="s">
        <v>748</v>
      </c>
      <c r="C484" s="44" t="s">
        <v>9</v>
      </c>
      <c r="D484" s="45">
        <v>28089.73</v>
      </c>
      <c r="E484" s="50" t="s">
        <v>749</v>
      </c>
      <c r="F484" s="52"/>
      <c r="G484" s="64"/>
      <c r="H484" s="97"/>
    </row>
    <row r="485" spans="1:54" ht="24" customHeight="1" x14ac:dyDescent="0.2">
      <c r="A485" s="42">
        <v>7131960007</v>
      </c>
      <c r="B485" s="79" t="s">
        <v>750</v>
      </c>
      <c r="C485" s="44" t="s">
        <v>9</v>
      </c>
      <c r="D485" s="45">
        <v>31013.75</v>
      </c>
      <c r="E485" s="50" t="s">
        <v>751</v>
      </c>
      <c r="F485" s="52"/>
      <c r="G485" s="64"/>
      <c r="H485" s="97"/>
    </row>
    <row r="486" spans="1:54" ht="24" customHeight="1" x14ac:dyDescent="0.2">
      <c r="A486" s="42">
        <v>7131960008</v>
      </c>
      <c r="B486" s="43" t="s">
        <v>752</v>
      </c>
      <c r="C486" s="44" t="s">
        <v>9</v>
      </c>
      <c r="D486" s="45">
        <v>27342.69</v>
      </c>
      <c r="E486" s="50" t="s">
        <v>753</v>
      </c>
      <c r="F486" s="52"/>
      <c r="G486" s="64"/>
      <c r="H486" s="97"/>
    </row>
    <row r="487" spans="1:54" ht="24" customHeight="1" x14ac:dyDescent="0.2">
      <c r="A487" s="42">
        <v>7131960009</v>
      </c>
      <c r="B487" s="43" t="s">
        <v>754</v>
      </c>
      <c r="C487" s="44" t="s">
        <v>9</v>
      </c>
      <c r="D487" s="45">
        <v>28808.62</v>
      </c>
      <c r="E487" s="50" t="s">
        <v>755</v>
      </c>
      <c r="F487" s="52"/>
      <c r="G487" s="64"/>
      <c r="H487" s="97"/>
    </row>
    <row r="488" spans="1:54" ht="24" customHeight="1" x14ac:dyDescent="0.2">
      <c r="A488" s="118">
        <v>7131960010</v>
      </c>
      <c r="B488" s="78" t="s">
        <v>756</v>
      </c>
      <c r="C488" s="69" t="s">
        <v>9</v>
      </c>
      <c r="D488" s="45">
        <v>88523.49</v>
      </c>
      <c r="E488" s="50"/>
      <c r="F488" s="52"/>
      <c r="G488" s="77"/>
      <c r="H488" s="97"/>
    </row>
    <row r="489" spans="1:54" s="55" customFormat="1" ht="24" customHeight="1" x14ac:dyDescent="0.2">
      <c r="A489" s="42">
        <v>7131960520</v>
      </c>
      <c r="B489" s="43" t="s">
        <v>757</v>
      </c>
      <c r="C489" s="44" t="s">
        <v>9</v>
      </c>
      <c r="D489" s="45">
        <v>40951.31</v>
      </c>
      <c r="E489" s="50" t="s">
        <v>758</v>
      </c>
      <c r="F489" s="52"/>
      <c r="G489" s="64"/>
      <c r="H489" s="97"/>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s="55" customFormat="1" ht="24" customHeight="1" x14ac:dyDescent="0.2">
      <c r="A490" s="42">
        <v>7131960522</v>
      </c>
      <c r="B490" s="43" t="s">
        <v>759</v>
      </c>
      <c r="C490" s="44" t="s">
        <v>9</v>
      </c>
      <c r="D490" s="45">
        <v>41214.080000000002</v>
      </c>
      <c r="E490" s="50" t="s">
        <v>760</v>
      </c>
      <c r="F490" s="52"/>
      <c r="G490" s="64"/>
      <c r="H490" s="97"/>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s="55" customFormat="1" ht="24" customHeight="1" x14ac:dyDescent="0.2">
      <c r="A491" s="42">
        <v>7131960524</v>
      </c>
      <c r="B491" s="43" t="s">
        <v>761</v>
      </c>
      <c r="C491" s="44" t="s">
        <v>9</v>
      </c>
      <c r="D491" s="45">
        <v>41822.61</v>
      </c>
      <c r="E491" s="50" t="s">
        <v>762</v>
      </c>
      <c r="F491" s="52"/>
      <c r="G491" s="64"/>
      <c r="H491" s="97"/>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45" customHeight="1" x14ac:dyDescent="0.2">
      <c r="A492" s="49">
        <v>7132002234</v>
      </c>
      <c r="B492" s="50" t="s">
        <v>763</v>
      </c>
      <c r="C492" s="51" t="s">
        <v>41</v>
      </c>
      <c r="D492" s="45">
        <v>237.75</v>
      </c>
      <c r="E492" s="52"/>
      <c r="F492" s="52"/>
      <c r="G492" s="64"/>
      <c r="H492" s="97"/>
    </row>
    <row r="493" spans="1:54" ht="24" customHeight="1" x14ac:dyDescent="0.2">
      <c r="A493" s="49">
        <v>7132004003</v>
      </c>
      <c r="B493" s="50" t="s">
        <v>764</v>
      </c>
      <c r="C493" s="51" t="s">
        <v>41</v>
      </c>
      <c r="D493" s="45">
        <v>146.84</v>
      </c>
      <c r="E493" s="52"/>
      <c r="F493" s="52"/>
      <c r="G493" s="64"/>
      <c r="H493" s="97"/>
    </row>
    <row r="494" spans="1:54" ht="24" customHeight="1" x14ac:dyDescent="0.2">
      <c r="A494" s="49">
        <v>7132004004</v>
      </c>
      <c r="B494" s="50" t="s">
        <v>765</v>
      </c>
      <c r="C494" s="51" t="s">
        <v>41</v>
      </c>
      <c r="D494" s="45">
        <v>14.9</v>
      </c>
      <c r="E494" s="52"/>
      <c r="F494" s="52"/>
      <c r="G494" s="64"/>
      <c r="H494" s="97"/>
    </row>
    <row r="495" spans="1:54" ht="24" customHeight="1" x14ac:dyDescent="0.2">
      <c r="A495" s="49">
        <v>7132011171</v>
      </c>
      <c r="B495" s="50" t="s">
        <v>766</v>
      </c>
      <c r="C495" s="51" t="s">
        <v>41</v>
      </c>
      <c r="D495" s="45">
        <v>541.39</v>
      </c>
      <c r="E495" s="52"/>
      <c r="F495" s="52"/>
      <c r="G495" s="77"/>
      <c r="H495" s="97"/>
    </row>
    <row r="496" spans="1:54" ht="24" customHeight="1" x14ac:dyDescent="0.2">
      <c r="A496" s="49">
        <v>7132013331</v>
      </c>
      <c r="B496" s="50" t="s">
        <v>767</v>
      </c>
      <c r="C496" s="51" t="s">
        <v>41</v>
      </c>
      <c r="D496" s="45">
        <v>533.03</v>
      </c>
      <c r="E496" s="52" t="s">
        <v>768</v>
      </c>
      <c r="F496" s="52"/>
      <c r="G496" s="64"/>
      <c r="H496" s="97"/>
    </row>
    <row r="497" spans="1:8" ht="24" customHeight="1" x14ac:dyDescent="0.2">
      <c r="A497" s="49">
        <v>7132014014</v>
      </c>
      <c r="B497" s="50" t="s">
        <v>769</v>
      </c>
      <c r="C497" s="51" t="s">
        <v>41</v>
      </c>
      <c r="D497" s="45">
        <v>3706.59</v>
      </c>
      <c r="E497" s="52"/>
      <c r="F497" s="52"/>
      <c r="G497" s="64"/>
      <c r="H497" s="97"/>
    </row>
    <row r="498" spans="1:8" ht="24" customHeight="1" x14ac:dyDescent="0.2">
      <c r="A498" s="49">
        <v>7132028159</v>
      </c>
      <c r="B498" s="50" t="s">
        <v>770</v>
      </c>
      <c r="C498" s="51" t="s">
        <v>41</v>
      </c>
      <c r="D498" s="45">
        <v>1432.19</v>
      </c>
      <c r="E498" s="52"/>
      <c r="F498" s="52"/>
      <c r="G498" s="64"/>
      <c r="H498" s="97"/>
    </row>
    <row r="499" spans="1:8" ht="24" customHeight="1" x14ac:dyDescent="0.2">
      <c r="A499" s="49">
        <v>7132028160</v>
      </c>
      <c r="B499" s="50" t="s">
        <v>771</v>
      </c>
      <c r="C499" s="51" t="s">
        <v>41</v>
      </c>
      <c r="D499" s="45">
        <v>443.13</v>
      </c>
      <c r="E499" s="52"/>
      <c r="F499" s="52"/>
      <c r="G499" s="64"/>
      <c r="H499" s="97"/>
    </row>
    <row r="500" spans="1:8" ht="24" customHeight="1" x14ac:dyDescent="0.2">
      <c r="A500" s="49">
        <v>7132061858</v>
      </c>
      <c r="B500" s="50" t="s">
        <v>772</v>
      </c>
      <c r="C500" s="51" t="s">
        <v>41</v>
      </c>
      <c r="D500" s="45">
        <v>252.1</v>
      </c>
      <c r="E500" s="50" t="s">
        <v>773</v>
      </c>
      <c r="F500" s="52"/>
      <c r="G500" s="64"/>
      <c r="H500" s="97"/>
    </row>
    <row r="501" spans="1:8" ht="24" customHeight="1" x14ac:dyDescent="0.2">
      <c r="A501" s="49">
        <v>7132072006</v>
      </c>
      <c r="B501" s="50" t="s">
        <v>774</v>
      </c>
      <c r="C501" s="51" t="s">
        <v>41</v>
      </c>
      <c r="D501" s="45">
        <v>84.62</v>
      </c>
      <c r="E501" s="52" t="s">
        <v>775</v>
      </c>
      <c r="F501" s="52"/>
      <c r="G501" s="64"/>
      <c r="H501" s="97"/>
    </row>
    <row r="502" spans="1:8" ht="24" customHeight="1" x14ac:dyDescent="0.2">
      <c r="A502" s="49">
        <v>7132072004</v>
      </c>
      <c r="B502" s="50" t="s">
        <v>776</v>
      </c>
      <c r="C502" s="51" t="s">
        <v>41</v>
      </c>
      <c r="D502" s="45">
        <v>79.25</v>
      </c>
      <c r="E502" s="52" t="s">
        <v>777</v>
      </c>
      <c r="F502" s="52"/>
      <c r="G502" s="52"/>
      <c r="H502" s="97"/>
    </row>
    <row r="503" spans="1:8" ht="24" customHeight="1" x14ac:dyDescent="0.2">
      <c r="A503" s="49">
        <v>7132072008</v>
      </c>
      <c r="B503" s="50" t="s">
        <v>778</v>
      </c>
      <c r="C503" s="51" t="s">
        <v>41</v>
      </c>
      <c r="D503" s="45">
        <v>73.88</v>
      </c>
      <c r="E503" s="52" t="s">
        <v>779</v>
      </c>
      <c r="F503" s="52"/>
      <c r="G503" s="64"/>
      <c r="H503" s="97"/>
    </row>
    <row r="504" spans="1:8" customFormat="1" ht="24" customHeight="1" x14ac:dyDescent="0.2">
      <c r="A504" s="91">
        <v>7132072522</v>
      </c>
      <c r="B504" s="19" t="s">
        <v>780</v>
      </c>
      <c r="C504" s="20" t="s">
        <v>41</v>
      </c>
      <c r="D504" s="45"/>
      <c r="E504" s="19" t="s">
        <v>781</v>
      </c>
      <c r="F504" s="21"/>
      <c r="G504" s="70" t="s">
        <v>85</v>
      </c>
      <c r="H504" s="6"/>
    </row>
    <row r="505" spans="1:8" ht="39.75" customHeight="1" x14ac:dyDescent="0.2">
      <c r="A505" s="49">
        <v>7132074032</v>
      </c>
      <c r="B505" s="50" t="s">
        <v>782</v>
      </c>
      <c r="C505" s="51" t="s">
        <v>783</v>
      </c>
      <c r="D505" s="45">
        <v>1842.89</v>
      </c>
      <c r="E505" s="52" t="s">
        <v>784</v>
      </c>
      <c r="F505" s="52"/>
      <c r="G505" s="46"/>
      <c r="H505" s="97"/>
    </row>
    <row r="506" spans="1:8" ht="24" customHeight="1" x14ac:dyDescent="0.2">
      <c r="A506" s="49">
        <v>7132074033</v>
      </c>
      <c r="B506" s="50" t="s">
        <v>785</v>
      </c>
      <c r="C506" s="51" t="s">
        <v>783</v>
      </c>
      <c r="D506" s="45">
        <v>761.6</v>
      </c>
      <c r="E506" s="52"/>
      <c r="F506" s="52"/>
      <c r="G506" s="46"/>
      <c r="H506" s="97"/>
    </row>
    <row r="507" spans="1:8" ht="44.25" customHeight="1" x14ac:dyDescent="0.2">
      <c r="A507" s="49">
        <v>7132074034</v>
      </c>
      <c r="B507" s="50" t="s">
        <v>786</v>
      </c>
      <c r="C507" s="51" t="s">
        <v>783</v>
      </c>
      <c r="D507" s="45">
        <v>871.74</v>
      </c>
      <c r="E507" s="52" t="s">
        <v>787</v>
      </c>
      <c r="F507" s="52"/>
      <c r="G507" s="46"/>
      <c r="H507" s="97"/>
    </row>
    <row r="508" spans="1:8" ht="24" customHeight="1" x14ac:dyDescent="0.2">
      <c r="A508" s="49">
        <v>7132074035</v>
      </c>
      <c r="B508" s="50" t="s">
        <v>788</v>
      </c>
      <c r="C508" s="51" t="s">
        <v>41</v>
      </c>
      <c r="D508" s="45">
        <v>565.49</v>
      </c>
      <c r="E508" s="52"/>
      <c r="F508" s="52"/>
      <c r="G508" s="46"/>
      <c r="H508" s="97"/>
    </row>
    <row r="509" spans="1:8" ht="27.75" customHeight="1" x14ac:dyDescent="0.2">
      <c r="A509" s="49">
        <v>7132074036</v>
      </c>
      <c r="B509" s="50" t="s">
        <v>789</v>
      </c>
      <c r="C509" s="51" t="s">
        <v>783</v>
      </c>
      <c r="D509" s="45">
        <v>1679.01</v>
      </c>
      <c r="E509" s="52" t="s">
        <v>790</v>
      </c>
      <c r="F509" s="52"/>
      <c r="G509" s="46"/>
      <c r="H509" s="97"/>
    </row>
    <row r="510" spans="1:8" ht="24" customHeight="1" x14ac:dyDescent="0.2">
      <c r="A510" s="49">
        <v>7132088614</v>
      </c>
      <c r="B510" s="50" t="s">
        <v>791</v>
      </c>
      <c r="C510" s="51" t="s">
        <v>41</v>
      </c>
      <c r="D510" s="45">
        <v>1399.53</v>
      </c>
      <c r="E510" s="52"/>
      <c r="F510" s="52"/>
      <c r="G510" s="46"/>
      <c r="H510" s="97"/>
    </row>
    <row r="511" spans="1:8" ht="24" customHeight="1" x14ac:dyDescent="0.2">
      <c r="A511" s="49">
        <v>7132088615</v>
      </c>
      <c r="B511" s="50" t="s">
        <v>792</v>
      </c>
      <c r="C511" s="51" t="s">
        <v>41</v>
      </c>
      <c r="D511" s="45">
        <v>768.07</v>
      </c>
      <c r="E511" s="52"/>
      <c r="F511" s="52"/>
      <c r="G511" s="46"/>
      <c r="H511" s="97"/>
    </row>
    <row r="512" spans="1:8" ht="105.75" customHeight="1" x14ac:dyDescent="0.2">
      <c r="A512" s="42">
        <v>7132200014</v>
      </c>
      <c r="B512" s="78" t="s">
        <v>793</v>
      </c>
      <c r="C512" s="44" t="s">
        <v>9</v>
      </c>
      <c r="D512" s="45">
        <v>175148.73</v>
      </c>
      <c r="E512" s="52" t="s">
        <v>794</v>
      </c>
      <c r="F512" s="52"/>
      <c r="G512" s="43"/>
      <c r="H512" s="97"/>
    </row>
    <row r="513" spans="1:8" ht="24" customHeight="1" x14ac:dyDescent="0.2">
      <c r="A513" s="42">
        <v>7132200812</v>
      </c>
      <c r="B513" s="43" t="s">
        <v>795</v>
      </c>
      <c r="C513" s="44" t="s">
        <v>9</v>
      </c>
      <c r="D513" s="45">
        <v>2033.79</v>
      </c>
      <c r="E513" s="50" t="s">
        <v>796</v>
      </c>
      <c r="F513" s="52"/>
      <c r="G513" s="46"/>
      <c r="H513" s="97"/>
    </row>
    <row r="514" spans="1:8" ht="24" customHeight="1" x14ac:dyDescent="0.2">
      <c r="A514" s="42">
        <v>7132200813</v>
      </c>
      <c r="B514" s="43" t="s">
        <v>797</v>
      </c>
      <c r="C514" s="44" t="s">
        <v>9</v>
      </c>
      <c r="D514" s="45">
        <v>4066.31</v>
      </c>
      <c r="E514" s="50" t="s">
        <v>796</v>
      </c>
      <c r="F514" s="52"/>
      <c r="G514" s="46"/>
      <c r="H514" s="97"/>
    </row>
    <row r="515" spans="1:8" ht="24" customHeight="1" x14ac:dyDescent="0.2">
      <c r="A515" s="42">
        <v>7132200814</v>
      </c>
      <c r="B515" s="43" t="s">
        <v>798</v>
      </c>
      <c r="C515" s="44" t="s">
        <v>9</v>
      </c>
      <c r="D515" s="45">
        <v>4885.9399999999996</v>
      </c>
      <c r="E515" s="50" t="s">
        <v>796</v>
      </c>
      <c r="F515" s="52"/>
      <c r="G515" s="46"/>
      <c r="H515" s="97"/>
    </row>
    <row r="516" spans="1:8" ht="24" customHeight="1" x14ac:dyDescent="0.2">
      <c r="A516" s="42">
        <v>7132200815</v>
      </c>
      <c r="B516" s="43" t="s">
        <v>799</v>
      </c>
      <c r="C516" s="44" t="s">
        <v>9</v>
      </c>
      <c r="D516" s="45">
        <v>8108.43</v>
      </c>
      <c r="E516" s="50" t="s">
        <v>796</v>
      </c>
      <c r="F516" s="52"/>
      <c r="G516" s="46"/>
      <c r="H516" s="97"/>
    </row>
    <row r="517" spans="1:8" ht="97.5" customHeight="1" x14ac:dyDescent="0.2">
      <c r="A517" s="42">
        <v>7132200826</v>
      </c>
      <c r="B517" s="43" t="s">
        <v>800</v>
      </c>
      <c r="C517" s="44" t="s">
        <v>9</v>
      </c>
      <c r="D517" s="45">
        <v>231602.48</v>
      </c>
      <c r="E517" s="50" t="s">
        <v>801</v>
      </c>
      <c r="F517" s="52"/>
      <c r="G517" s="46"/>
      <c r="H517" s="97"/>
    </row>
    <row r="518" spans="1:8" customFormat="1" ht="24" customHeight="1" x14ac:dyDescent="0.2">
      <c r="A518" s="91">
        <v>7132210007</v>
      </c>
      <c r="B518" s="16" t="s">
        <v>802</v>
      </c>
      <c r="C518" s="17" t="s">
        <v>9</v>
      </c>
      <c r="D518" s="45"/>
      <c r="E518" s="19" t="s">
        <v>803</v>
      </c>
      <c r="F518" s="21"/>
      <c r="G518" s="58" t="s">
        <v>85</v>
      </c>
      <c r="H518" s="6"/>
    </row>
    <row r="519" spans="1:8" customFormat="1" ht="24" customHeight="1" x14ac:dyDescent="0.2">
      <c r="A519" s="91">
        <v>7132210008</v>
      </c>
      <c r="B519" s="16" t="s">
        <v>804</v>
      </c>
      <c r="C519" s="17" t="s">
        <v>9</v>
      </c>
      <c r="D519" s="45"/>
      <c r="E519" s="19" t="s">
        <v>805</v>
      </c>
      <c r="F519" s="21"/>
      <c r="G519" s="58" t="s">
        <v>85</v>
      </c>
      <c r="H519" s="6"/>
    </row>
    <row r="520" spans="1:8" customFormat="1" ht="24" customHeight="1" x14ac:dyDescent="0.2">
      <c r="A520" s="91">
        <v>7132210009</v>
      </c>
      <c r="B520" s="16" t="s">
        <v>806</v>
      </c>
      <c r="C520" s="17" t="s">
        <v>9</v>
      </c>
      <c r="D520" s="45"/>
      <c r="E520" s="19" t="s">
        <v>807</v>
      </c>
      <c r="F520" s="21"/>
      <c r="G520" s="58" t="s">
        <v>85</v>
      </c>
      <c r="H520" s="6"/>
    </row>
    <row r="521" spans="1:8" customFormat="1" ht="24" customHeight="1" x14ac:dyDescent="0.2">
      <c r="A521" s="91">
        <v>7132210010</v>
      </c>
      <c r="B521" s="16" t="s">
        <v>808</v>
      </c>
      <c r="C521" s="17" t="s">
        <v>9</v>
      </c>
      <c r="D521" s="45"/>
      <c r="E521" s="19" t="s">
        <v>809</v>
      </c>
      <c r="F521" s="21"/>
      <c r="G521" s="58" t="s">
        <v>85</v>
      </c>
      <c r="H521" s="6"/>
    </row>
    <row r="522" spans="1:8" customFormat="1" ht="24" customHeight="1" x14ac:dyDescent="0.2">
      <c r="A522" s="91">
        <v>7132210011</v>
      </c>
      <c r="B522" s="16" t="s">
        <v>810</v>
      </c>
      <c r="C522" s="17" t="s">
        <v>9</v>
      </c>
      <c r="D522" s="45"/>
      <c r="E522" s="19" t="s">
        <v>811</v>
      </c>
      <c r="F522" s="21"/>
      <c r="G522" s="58" t="s">
        <v>85</v>
      </c>
      <c r="H522" s="6"/>
    </row>
    <row r="523" spans="1:8" customFormat="1" ht="41.25" customHeight="1" x14ac:dyDescent="0.2">
      <c r="A523" s="91">
        <v>7132210012</v>
      </c>
      <c r="B523" s="16" t="s">
        <v>812</v>
      </c>
      <c r="C523" s="17" t="s">
        <v>9</v>
      </c>
      <c r="D523" s="45"/>
      <c r="E523" s="19" t="s">
        <v>813</v>
      </c>
      <c r="F523" s="119"/>
      <c r="G523" s="70" t="s">
        <v>85</v>
      </c>
      <c r="H523" s="6"/>
    </row>
    <row r="524" spans="1:8" customFormat="1" ht="43.5" customHeight="1" x14ac:dyDescent="0.2">
      <c r="A524" s="91">
        <v>7132210015</v>
      </c>
      <c r="B524" s="19" t="s">
        <v>814</v>
      </c>
      <c r="C524" s="20" t="s">
        <v>9</v>
      </c>
      <c r="D524" s="45"/>
      <c r="E524" s="19" t="s">
        <v>815</v>
      </c>
      <c r="F524" s="119"/>
      <c r="G524" s="70" t="s">
        <v>85</v>
      </c>
      <c r="H524" s="6"/>
    </row>
    <row r="525" spans="1:8" ht="24" customHeight="1" x14ac:dyDescent="0.2">
      <c r="A525" s="94">
        <v>7132210106</v>
      </c>
      <c r="B525" s="78" t="s">
        <v>816</v>
      </c>
      <c r="C525" s="69" t="s">
        <v>12</v>
      </c>
      <c r="D525" s="45">
        <v>8505.42</v>
      </c>
      <c r="E525" s="50"/>
      <c r="F525" s="53"/>
      <c r="G525" s="77"/>
      <c r="H525" s="97"/>
    </row>
    <row r="526" spans="1:8" ht="24" customHeight="1" x14ac:dyDescent="0.2">
      <c r="A526" s="94">
        <v>7132210108</v>
      </c>
      <c r="B526" s="78" t="s">
        <v>817</v>
      </c>
      <c r="C526" s="69" t="s">
        <v>12</v>
      </c>
      <c r="D526" s="45">
        <v>10383.58</v>
      </c>
      <c r="E526" s="50"/>
      <c r="F526" s="53"/>
      <c r="G526" s="77"/>
      <c r="H526" s="97"/>
    </row>
    <row r="527" spans="1:8" ht="24" customHeight="1" x14ac:dyDescent="0.2">
      <c r="A527" s="42">
        <v>7132210215</v>
      </c>
      <c r="B527" s="43" t="s">
        <v>1144</v>
      </c>
      <c r="C527" s="44" t="s">
        <v>9</v>
      </c>
      <c r="D527" s="45">
        <v>220362.77</v>
      </c>
      <c r="E527" s="52" t="s">
        <v>818</v>
      </c>
      <c r="F527" s="65"/>
      <c r="G527" s="120"/>
      <c r="H527" s="97"/>
    </row>
    <row r="528" spans="1:8" ht="24" customHeight="1" x14ac:dyDescent="0.2">
      <c r="A528" s="42">
        <v>7132220091</v>
      </c>
      <c r="B528" s="43" t="s">
        <v>819</v>
      </c>
      <c r="C528" s="44" t="s">
        <v>9</v>
      </c>
      <c r="D528" s="45">
        <v>1348793.61</v>
      </c>
      <c r="E528" s="50" t="s">
        <v>820</v>
      </c>
      <c r="F528" s="52"/>
      <c r="G528" s="46"/>
      <c r="H528" s="97"/>
    </row>
    <row r="529" spans="1:54" s="55" customFormat="1" ht="24" customHeight="1" x14ac:dyDescent="0.2">
      <c r="A529" s="42">
        <v>7132220095</v>
      </c>
      <c r="B529" s="43" t="s">
        <v>1230</v>
      </c>
      <c r="C529" s="44" t="s">
        <v>9</v>
      </c>
      <c r="D529" s="45">
        <v>4006404.71</v>
      </c>
      <c r="E529" s="50" t="s">
        <v>821</v>
      </c>
      <c r="F529" s="52"/>
      <c r="G529" s="46"/>
      <c r="H529" s="97"/>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s="55" customFormat="1" ht="24" customHeight="1" x14ac:dyDescent="0.2">
      <c r="A530" s="42">
        <v>7132220097</v>
      </c>
      <c r="B530" s="43" t="s">
        <v>1231</v>
      </c>
      <c r="C530" s="44" t="s">
        <v>9</v>
      </c>
      <c r="D530" s="45">
        <v>5578770.9199999999</v>
      </c>
      <c r="E530" s="50" t="s">
        <v>822</v>
      </c>
      <c r="F530" s="52"/>
      <c r="G530" s="46"/>
      <c r="H530" s="97"/>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s="55" customFormat="1" ht="24" customHeight="1" x14ac:dyDescent="0.2">
      <c r="A531" s="42">
        <v>7132220092</v>
      </c>
      <c r="B531" s="43" t="s">
        <v>1232</v>
      </c>
      <c r="C531" s="44" t="s">
        <v>9</v>
      </c>
      <c r="D531" s="45">
        <v>7798691.8799999999</v>
      </c>
      <c r="E531" s="50" t="s">
        <v>1116</v>
      </c>
      <c r="F531" s="52"/>
      <c r="G531" s="112"/>
      <c r="H531" s="97"/>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33" customHeight="1" x14ac:dyDescent="0.2">
      <c r="A532" s="98">
        <v>7132230015</v>
      </c>
      <c r="B532" s="43" t="s">
        <v>823</v>
      </c>
      <c r="C532" s="44" t="s">
        <v>9</v>
      </c>
      <c r="D532" s="45">
        <v>268421.25</v>
      </c>
      <c r="E532" s="50" t="s">
        <v>824</v>
      </c>
      <c r="F532" s="52"/>
      <c r="G532" s="46"/>
      <c r="H532" s="97"/>
    </row>
    <row r="533" spans="1:54" ht="24" customHeight="1" x14ac:dyDescent="0.2">
      <c r="A533" s="42">
        <v>7132230016</v>
      </c>
      <c r="B533" s="43" t="s">
        <v>825</v>
      </c>
      <c r="C533" s="44" t="s">
        <v>9</v>
      </c>
      <c r="D533" s="45">
        <v>527.46</v>
      </c>
      <c r="E533" s="52" t="s">
        <v>826</v>
      </c>
      <c r="F533" s="52"/>
      <c r="G533" s="46"/>
      <c r="H533" s="97"/>
    </row>
    <row r="534" spans="1:54" s="55" customFormat="1" ht="27.75" customHeight="1" x14ac:dyDescent="0.2">
      <c r="A534" s="98">
        <v>7132230017</v>
      </c>
      <c r="B534" s="43" t="s">
        <v>827</v>
      </c>
      <c r="C534" s="44" t="s">
        <v>9</v>
      </c>
      <c r="D534" s="45">
        <v>247754.7</v>
      </c>
      <c r="E534" s="50" t="s">
        <v>828</v>
      </c>
      <c r="F534" s="52"/>
      <c r="G534" s="46"/>
      <c r="H534" s="97"/>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24" customHeight="1" x14ac:dyDescent="0.2">
      <c r="A535" s="42">
        <v>7132230019</v>
      </c>
      <c r="B535" s="43" t="s">
        <v>829</v>
      </c>
      <c r="C535" s="44" t="s">
        <v>9</v>
      </c>
      <c r="D535" s="45">
        <v>313.29000000000002</v>
      </c>
      <c r="E535" s="52" t="s">
        <v>830</v>
      </c>
      <c r="F535" s="52"/>
      <c r="G535" s="46"/>
      <c r="H535" s="97"/>
    </row>
    <row r="536" spans="1:54" ht="24" customHeight="1" x14ac:dyDescent="0.2">
      <c r="A536" s="42">
        <v>7132230021</v>
      </c>
      <c r="B536" s="43" t="s">
        <v>831</v>
      </c>
      <c r="C536" s="44" t="s">
        <v>9</v>
      </c>
      <c r="D536" s="45">
        <v>306.8</v>
      </c>
      <c r="E536" s="52" t="s">
        <v>832</v>
      </c>
      <c r="F536" s="52"/>
      <c r="G536" s="46"/>
      <c r="H536" s="97"/>
    </row>
    <row r="537" spans="1:54" ht="24" customHeight="1" x14ac:dyDescent="0.2">
      <c r="A537" s="42">
        <v>7132230024</v>
      </c>
      <c r="B537" s="43" t="s">
        <v>833</v>
      </c>
      <c r="C537" s="44" t="s">
        <v>9</v>
      </c>
      <c r="D537" s="45">
        <v>306.8</v>
      </c>
      <c r="E537" s="52" t="s">
        <v>834</v>
      </c>
      <c r="F537" s="52"/>
      <c r="G537" s="46"/>
      <c r="H537" s="97"/>
    </row>
    <row r="538" spans="1:54" s="55" customFormat="1" ht="24" customHeight="1" x14ac:dyDescent="0.2">
      <c r="A538" s="42">
        <v>7132230039</v>
      </c>
      <c r="B538" s="50" t="s">
        <v>835</v>
      </c>
      <c r="C538" s="44" t="s">
        <v>16</v>
      </c>
      <c r="D538" s="45">
        <v>713776.83</v>
      </c>
      <c r="E538" s="50" t="s">
        <v>836</v>
      </c>
      <c r="F538" s="52"/>
      <c r="G538" s="46"/>
      <c r="H538" s="97"/>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24" customHeight="1" x14ac:dyDescent="0.2">
      <c r="A539" s="42">
        <v>7132230043</v>
      </c>
      <c r="B539" s="43" t="s">
        <v>837</v>
      </c>
      <c r="C539" s="44" t="s">
        <v>9</v>
      </c>
      <c r="D539" s="45">
        <v>14567.64</v>
      </c>
      <c r="E539" s="52" t="s">
        <v>838</v>
      </c>
      <c r="F539" s="52"/>
      <c r="G539" s="46"/>
      <c r="H539" s="97"/>
    </row>
    <row r="540" spans="1:54" s="55" customFormat="1" ht="24" customHeight="1" x14ac:dyDescent="0.2">
      <c r="A540" s="42">
        <v>7132230065</v>
      </c>
      <c r="B540" s="50" t="s">
        <v>839</v>
      </c>
      <c r="C540" s="44" t="s">
        <v>16</v>
      </c>
      <c r="D540" s="45">
        <v>380832.92</v>
      </c>
      <c r="E540" s="50" t="s">
        <v>840</v>
      </c>
      <c r="F540" s="52"/>
      <c r="G540" s="46"/>
      <c r="H540" s="97"/>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s="126" customFormat="1" ht="24" customHeight="1" x14ac:dyDescent="0.2">
      <c r="A541" s="121">
        <v>7132230075</v>
      </c>
      <c r="B541" s="122" t="s">
        <v>841</v>
      </c>
      <c r="C541" s="123" t="s">
        <v>16</v>
      </c>
      <c r="D541" s="45">
        <v>532571.25</v>
      </c>
      <c r="E541" s="124" t="s">
        <v>842</v>
      </c>
      <c r="F541" s="124"/>
      <c r="G541" s="125"/>
      <c r="H541" s="354"/>
    </row>
    <row r="542" spans="1:54" s="55" customFormat="1" ht="24" customHeight="1" x14ac:dyDescent="0.2">
      <c r="A542" s="42">
        <v>7132230076</v>
      </c>
      <c r="B542" s="50" t="s">
        <v>843</v>
      </c>
      <c r="C542" s="44" t="s">
        <v>16</v>
      </c>
      <c r="D542" s="45">
        <v>897987.71</v>
      </c>
      <c r="E542" s="52" t="s">
        <v>844</v>
      </c>
      <c r="F542" s="52"/>
      <c r="G542" s="46"/>
      <c r="H542" s="97"/>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s="55" customFormat="1" ht="24" customHeight="1" x14ac:dyDescent="0.2">
      <c r="A543" s="42">
        <v>7132230077</v>
      </c>
      <c r="B543" s="50" t="s">
        <v>845</v>
      </c>
      <c r="C543" s="44" t="s">
        <v>16</v>
      </c>
      <c r="D543" s="45">
        <v>646328.73</v>
      </c>
      <c r="E543" s="52" t="s">
        <v>846</v>
      </c>
      <c r="F543" s="52"/>
      <c r="G543" s="46"/>
      <c r="H543" s="97"/>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s="55" customFormat="1" ht="24" customHeight="1" x14ac:dyDescent="0.2">
      <c r="A544" s="42">
        <v>7132230078</v>
      </c>
      <c r="B544" s="50" t="s">
        <v>847</v>
      </c>
      <c r="C544" s="44" t="s">
        <v>16</v>
      </c>
      <c r="D544" s="45">
        <v>724556.98</v>
      </c>
      <c r="E544" s="52" t="s">
        <v>848</v>
      </c>
      <c r="F544" s="52"/>
      <c r="G544" s="46"/>
      <c r="H544" s="97"/>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24" customHeight="1" x14ac:dyDescent="0.2">
      <c r="A545" s="42">
        <v>7132230088</v>
      </c>
      <c r="B545" s="43" t="s">
        <v>849</v>
      </c>
      <c r="C545" s="44" t="s">
        <v>9</v>
      </c>
      <c r="D545" s="45">
        <v>42994.77</v>
      </c>
      <c r="E545" s="52"/>
      <c r="F545" s="52"/>
      <c r="G545" s="46"/>
      <c r="H545" s="97"/>
    </row>
    <row r="546" spans="1:54" ht="24" customHeight="1" x14ac:dyDescent="0.2">
      <c r="A546" s="42">
        <v>7132230089</v>
      </c>
      <c r="B546" s="43" t="s">
        <v>850</v>
      </c>
      <c r="C546" s="44" t="s">
        <v>9</v>
      </c>
      <c r="D546" s="45">
        <v>98205.83</v>
      </c>
      <c r="E546" s="50" t="s">
        <v>851</v>
      </c>
      <c r="F546" s="52"/>
      <c r="G546" s="46"/>
      <c r="H546" s="97"/>
    </row>
    <row r="547" spans="1:54" s="55" customFormat="1" ht="24" customHeight="1" x14ac:dyDescent="0.2">
      <c r="A547" s="42">
        <v>7132230185</v>
      </c>
      <c r="B547" s="43" t="s">
        <v>852</v>
      </c>
      <c r="C547" s="44" t="s">
        <v>9</v>
      </c>
      <c r="D547" s="45">
        <v>13803.36</v>
      </c>
      <c r="E547" s="50" t="s">
        <v>853</v>
      </c>
      <c r="F547" s="52"/>
      <c r="G547" s="46"/>
      <c r="H547" s="97"/>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s="55" customFormat="1" ht="24" customHeight="1" x14ac:dyDescent="0.2">
      <c r="A548" s="42">
        <v>7132230188</v>
      </c>
      <c r="B548" s="43" t="s">
        <v>854</v>
      </c>
      <c r="C548" s="44" t="s">
        <v>9</v>
      </c>
      <c r="D548" s="45">
        <v>13926.6</v>
      </c>
      <c r="E548" s="50" t="s">
        <v>855</v>
      </c>
      <c r="F548" s="52"/>
      <c r="G548" s="46"/>
      <c r="H548" s="97"/>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s="55" customFormat="1" ht="24" customHeight="1" x14ac:dyDescent="0.2">
      <c r="A549" s="42">
        <v>7132200005</v>
      </c>
      <c r="B549" s="108" t="s">
        <v>1163</v>
      </c>
      <c r="C549" s="83" t="s">
        <v>9</v>
      </c>
      <c r="D549" s="45">
        <v>18979.62</v>
      </c>
      <c r="E549" s="50"/>
      <c r="F549" s="52"/>
      <c r="G549" s="47"/>
      <c r="H549" s="97"/>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s="55" customFormat="1" ht="24" customHeight="1" x14ac:dyDescent="0.2">
      <c r="A550" s="42">
        <v>7132230263</v>
      </c>
      <c r="B550" s="43" t="s">
        <v>856</v>
      </c>
      <c r="C550" s="44" t="s">
        <v>9</v>
      </c>
      <c r="D550" s="45">
        <v>17870.419999999998</v>
      </c>
      <c r="E550" s="50" t="s">
        <v>857</v>
      </c>
      <c r="F550" s="52"/>
      <c r="G550" s="46"/>
      <c r="H550" s="97"/>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s="55" customFormat="1" ht="24" customHeight="1" x14ac:dyDescent="0.2">
      <c r="A551" s="42">
        <v>7132230265</v>
      </c>
      <c r="B551" s="78" t="s">
        <v>858</v>
      </c>
      <c r="C551" s="44" t="s">
        <v>9</v>
      </c>
      <c r="D551" s="45">
        <v>17747.18</v>
      </c>
      <c r="E551" s="50" t="s">
        <v>859</v>
      </c>
      <c r="F551" s="52"/>
      <c r="G551" s="43"/>
      <c r="H551" s="97"/>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customFormat="1" ht="24" customHeight="1" x14ac:dyDescent="0.2">
      <c r="A552" s="56">
        <v>7132230304</v>
      </c>
      <c r="B552" s="16" t="s">
        <v>860</v>
      </c>
      <c r="C552" s="17" t="s">
        <v>9</v>
      </c>
      <c r="D552" s="45"/>
      <c r="E552" s="19" t="s">
        <v>861</v>
      </c>
      <c r="F552" s="21"/>
      <c r="G552" s="70" t="s">
        <v>85</v>
      </c>
      <c r="H552" s="6"/>
    </row>
    <row r="553" spans="1:54" s="55" customFormat="1" ht="24" customHeight="1" x14ac:dyDescent="0.2">
      <c r="A553" s="42">
        <v>7132230330</v>
      </c>
      <c r="B553" s="50" t="s">
        <v>862</v>
      </c>
      <c r="C553" s="44" t="s">
        <v>16</v>
      </c>
      <c r="D553" s="45">
        <v>678731.46</v>
      </c>
      <c r="E553" s="50" t="s">
        <v>863</v>
      </c>
      <c r="F553" s="52"/>
      <c r="G553" s="46"/>
      <c r="H553" s="97"/>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s="55" customFormat="1" ht="24" customHeight="1" x14ac:dyDescent="0.2">
      <c r="A554" s="42">
        <v>7132230332</v>
      </c>
      <c r="B554" s="50" t="s">
        <v>864</v>
      </c>
      <c r="C554" s="44" t="s">
        <v>16</v>
      </c>
      <c r="D554" s="45">
        <v>498732.31</v>
      </c>
      <c r="E554" s="50" t="s">
        <v>865</v>
      </c>
      <c r="F554" s="52"/>
      <c r="G554" s="46"/>
      <c r="H554" s="97"/>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s="55" customFormat="1" ht="24" customHeight="1" x14ac:dyDescent="0.2">
      <c r="A555" s="42">
        <v>7132230336</v>
      </c>
      <c r="B555" s="50" t="s">
        <v>866</v>
      </c>
      <c r="C555" s="44" t="s">
        <v>16</v>
      </c>
      <c r="D555" s="45">
        <v>348551.99</v>
      </c>
      <c r="E555" s="50" t="s">
        <v>867</v>
      </c>
      <c r="F555" s="52"/>
      <c r="G555" s="46"/>
      <c r="H555" s="97"/>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customFormat="1" ht="24" customHeight="1" x14ac:dyDescent="0.2">
      <c r="A556" s="56">
        <v>7132230394</v>
      </c>
      <c r="B556" s="16" t="s">
        <v>868</v>
      </c>
      <c r="C556" s="17" t="s">
        <v>9</v>
      </c>
      <c r="D556" s="45"/>
      <c r="E556" s="19" t="s">
        <v>869</v>
      </c>
      <c r="F556" s="21"/>
      <c r="G556" s="70" t="s">
        <v>85</v>
      </c>
      <c r="H556" s="6"/>
    </row>
    <row r="557" spans="1:54" s="55" customFormat="1" ht="24" customHeight="1" x14ac:dyDescent="0.2">
      <c r="A557" s="42">
        <v>7132230395</v>
      </c>
      <c r="B557" s="43" t="s">
        <v>870</v>
      </c>
      <c r="C557" s="44" t="s">
        <v>9</v>
      </c>
      <c r="D557" s="45">
        <v>40034.67</v>
      </c>
      <c r="E557" s="50" t="s">
        <v>871</v>
      </c>
      <c r="F557" s="52"/>
      <c r="G557" s="46"/>
      <c r="H557" s="97"/>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customFormat="1" ht="24" customHeight="1" x14ac:dyDescent="0.2">
      <c r="A558" s="56">
        <v>7132230396</v>
      </c>
      <c r="B558" s="16" t="s">
        <v>872</v>
      </c>
      <c r="C558" s="17" t="s">
        <v>9</v>
      </c>
      <c r="D558" s="45"/>
      <c r="E558" s="19" t="s">
        <v>873</v>
      </c>
      <c r="F558" s="21"/>
      <c r="G558" s="70" t="s">
        <v>85</v>
      </c>
      <c r="H558" s="6"/>
    </row>
    <row r="559" spans="1:54" ht="24" customHeight="1" x14ac:dyDescent="0.2">
      <c r="A559" s="42">
        <v>7132230399</v>
      </c>
      <c r="B559" s="43" t="s">
        <v>874</v>
      </c>
      <c r="C559" s="44" t="s">
        <v>9</v>
      </c>
      <c r="D559" s="45">
        <v>42990.9</v>
      </c>
      <c r="E559" s="50" t="s">
        <v>875</v>
      </c>
      <c r="F559" s="52"/>
      <c r="G559" s="46"/>
      <c r="H559" s="97"/>
    </row>
    <row r="560" spans="1:54" s="55" customFormat="1" ht="24" customHeight="1" x14ac:dyDescent="0.2">
      <c r="A560" s="42">
        <v>7132230401</v>
      </c>
      <c r="B560" s="43" t="s">
        <v>876</v>
      </c>
      <c r="C560" s="44" t="s">
        <v>9</v>
      </c>
      <c r="D560" s="45">
        <v>38738.18</v>
      </c>
      <c r="E560" s="50" t="s">
        <v>877</v>
      </c>
      <c r="F560" s="52"/>
      <c r="G560" s="46"/>
      <c r="H560" s="97"/>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customFormat="1" ht="24" customHeight="1" x14ac:dyDescent="0.2">
      <c r="A561" s="56">
        <v>7132230406</v>
      </c>
      <c r="B561" s="16" t="s">
        <v>878</v>
      </c>
      <c r="C561" s="17" t="s">
        <v>9</v>
      </c>
      <c r="D561" s="45"/>
      <c r="E561" s="19" t="s">
        <v>879</v>
      </c>
      <c r="F561" s="21"/>
      <c r="G561" s="70" t="s">
        <v>85</v>
      </c>
      <c r="H561" s="6"/>
    </row>
    <row r="562" spans="1:54" ht="24" customHeight="1" x14ac:dyDescent="0.2">
      <c r="A562" s="42">
        <v>7132230412</v>
      </c>
      <c r="B562" s="43" t="s">
        <v>880</v>
      </c>
      <c r="C562" s="44" t="s">
        <v>9</v>
      </c>
      <c r="D562" s="45">
        <v>42511.72</v>
      </c>
      <c r="E562" s="50" t="s">
        <v>881</v>
      </c>
      <c r="F562" s="52"/>
      <c r="G562" s="46"/>
      <c r="H562" s="97"/>
    </row>
    <row r="563" spans="1:54" s="55" customFormat="1" ht="24" customHeight="1" x14ac:dyDescent="0.2">
      <c r="A563" s="42">
        <v>7132230538</v>
      </c>
      <c r="B563" s="43" t="s">
        <v>882</v>
      </c>
      <c r="C563" s="44" t="s">
        <v>9</v>
      </c>
      <c r="D563" s="45">
        <v>38957.85</v>
      </c>
      <c r="E563" s="50" t="s">
        <v>883</v>
      </c>
      <c r="F563" s="43"/>
      <c r="G563" s="43"/>
      <c r="H563" s="97"/>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s="55" customFormat="1" ht="24" customHeight="1" x14ac:dyDescent="0.2">
      <c r="A564" s="42">
        <v>7132230543</v>
      </c>
      <c r="B564" s="50" t="s">
        <v>884</v>
      </c>
      <c r="C564" s="44" t="s">
        <v>16</v>
      </c>
      <c r="D564" s="45">
        <v>568676.06999999995</v>
      </c>
      <c r="E564" s="50"/>
      <c r="F564" s="43"/>
      <c r="G564" s="127"/>
      <c r="H564" s="97"/>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s="55" customFormat="1" ht="24" customHeight="1" x14ac:dyDescent="0.2">
      <c r="A565" s="42">
        <v>7132230544</v>
      </c>
      <c r="B565" s="50" t="s">
        <v>885</v>
      </c>
      <c r="C565" s="44" t="s">
        <v>16</v>
      </c>
      <c r="D565" s="45">
        <v>493967.45</v>
      </c>
      <c r="E565" s="50"/>
      <c r="F565" s="43"/>
      <c r="G565" s="127"/>
      <c r="H565" s="97"/>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s="55" customFormat="1" ht="24" customHeight="1" x14ac:dyDescent="0.2">
      <c r="A566" s="42">
        <v>7132230545</v>
      </c>
      <c r="B566" s="50" t="s">
        <v>886</v>
      </c>
      <c r="C566" s="44" t="s">
        <v>16</v>
      </c>
      <c r="D566" s="45">
        <v>597897.27</v>
      </c>
      <c r="E566" s="50"/>
      <c r="F566" s="43"/>
      <c r="G566" s="127"/>
      <c r="H566" s="97"/>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s="55" customFormat="1" ht="24" customHeight="1" x14ac:dyDescent="0.2">
      <c r="A567" s="42">
        <v>7132230418</v>
      </c>
      <c r="B567" s="43" t="s">
        <v>887</v>
      </c>
      <c r="C567" s="44" t="s">
        <v>9</v>
      </c>
      <c r="D567" s="45">
        <v>73739.289999999994</v>
      </c>
      <c r="E567" s="50" t="s">
        <v>888</v>
      </c>
      <c r="F567" s="52"/>
      <c r="G567" s="46"/>
      <c r="H567" s="97"/>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24" customHeight="1" x14ac:dyDescent="0.2">
      <c r="A568" s="42">
        <v>7132230427</v>
      </c>
      <c r="B568" s="43" t="s">
        <v>889</v>
      </c>
      <c r="C568" s="44" t="s">
        <v>9</v>
      </c>
      <c r="D568" s="45">
        <v>94450.58</v>
      </c>
      <c r="E568" s="50" t="s">
        <v>890</v>
      </c>
      <c r="F568" s="52"/>
      <c r="G568" s="46"/>
      <c r="H568" s="97"/>
    </row>
    <row r="569" spans="1:54" customFormat="1" ht="24" customHeight="1" x14ac:dyDescent="0.2">
      <c r="A569" s="56">
        <v>7132230447</v>
      </c>
      <c r="B569" s="16" t="s">
        <v>891</v>
      </c>
      <c r="C569" s="17" t="s">
        <v>9</v>
      </c>
      <c r="D569" s="45"/>
      <c r="E569" s="19" t="s">
        <v>892</v>
      </c>
      <c r="F569" s="21"/>
      <c r="G569" s="70" t="s">
        <v>85</v>
      </c>
      <c r="H569" s="6"/>
    </row>
    <row r="570" spans="1:54" s="55" customFormat="1" ht="24" customHeight="1" x14ac:dyDescent="0.2">
      <c r="A570" s="42">
        <v>7132230448</v>
      </c>
      <c r="B570" s="43" t="s">
        <v>893</v>
      </c>
      <c r="C570" s="44" t="s">
        <v>9</v>
      </c>
      <c r="D570" s="45">
        <v>75159.240000000005</v>
      </c>
      <c r="E570" s="50" t="s">
        <v>894</v>
      </c>
      <c r="F570" s="52"/>
      <c r="G570" s="46"/>
      <c r="H570" s="97"/>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customFormat="1" ht="24" customHeight="1" x14ac:dyDescent="0.2">
      <c r="A571" s="56">
        <v>7132230449</v>
      </c>
      <c r="B571" s="16" t="s">
        <v>895</v>
      </c>
      <c r="C571" s="17" t="s">
        <v>9</v>
      </c>
      <c r="D571" s="45"/>
      <c r="E571" s="19" t="s">
        <v>896</v>
      </c>
      <c r="F571" s="21"/>
      <c r="G571" s="70" t="s">
        <v>85</v>
      </c>
      <c r="H571" s="6"/>
    </row>
    <row r="572" spans="1:54" s="55" customFormat="1" ht="24" customHeight="1" x14ac:dyDescent="0.2">
      <c r="A572" s="42">
        <v>7132230450</v>
      </c>
      <c r="B572" s="43" t="s">
        <v>897</v>
      </c>
      <c r="C572" s="44" t="s">
        <v>9</v>
      </c>
      <c r="D572" s="45">
        <v>72211.45</v>
      </c>
      <c r="E572" s="50" t="s">
        <v>898</v>
      </c>
      <c r="F572" s="52"/>
      <c r="G572" s="46"/>
      <c r="H572" s="97"/>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s="55" customFormat="1" ht="24" customHeight="1" x14ac:dyDescent="0.2">
      <c r="A573" s="42">
        <v>7132230453</v>
      </c>
      <c r="B573" s="43" t="s">
        <v>899</v>
      </c>
      <c r="C573" s="44" t="s">
        <v>9</v>
      </c>
      <c r="D573" s="45">
        <v>72504.53</v>
      </c>
      <c r="E573" s="50" t="s">
        <v>900</v>
      </c>
      <c r="F573" s="52"/>
      <c r="G573" s="46"/>
      <c r="H573" s="97"/>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s="55" customFormat="1" ht="24" customHeight="1" x14ac:dyDescent="0.2">
      <c r="A574" s="42">
        <v>7132230455</v>
      </c>
      <c r="B574" s="50" t="s">
        <v>901</v>
      </c>
      <c r="C574" s="44" t="s">
        <v>9</v>
      </c>
      <c r="D574" s="45">
        <v>72504.53</v>
      </c>
      <c r="E574" s="50" t="s">
        <v>902</v>
      </c>
      <c r="F574" s="52"/>
      <c r="G574" s="46"/>
      <c r="H574" s="97"/>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s="55" customFormat="1" ht="24" customHeight="1" x14ac:dyDescent="0.2">
      <c r="A575" s="42">
        <v>7132230458</v>
      </c>
      <c r="B575" s="50" t="s">
        <v>1166</v>
      </c>
      <c r="C575" s="44" t="s">
        <v>9</v>
      </c>
      <c r="D575" s="45">
        <v>65768.13</v>
      </c>
      <c r="E575" s="50" t="s">
        <v>1167</v>
      </c>
      <c r="F575" s="52"/>
      <c r="G575" s="47"/>
      <c r="H575" s="97"/>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24" customHeight="1" x14ac:dyDescent="0.2">
      <c r="A576" s="42">
        <v>7132230457</v>
      </c>
      <c r="B576" s="43" t="s">
        <v>903</v>
      </c>
      <c r="C576" s="44" t="s">
        <v>9</v>
      </c>
      <c r="D576" s="45">
        <v>96729.06</v>
      </c>
      <c r="E576" s="50" t="s">
        <v>904</v>
      </c>
      <c r="F576" s="52"/>
      <c r="G576" s="46"/>
      <c r="H576" s="97"/>
    </row>
    <row r="577" spans="1:54" s="55" customFormat="1" ht="24" customHeight="1" x14ac:dyDescent="0.2">
      <c r="A577" s="42">
        <v>7132230411</v>
      </c>
      <c r="B577" s="50" t="s">
        <v>1233</v>
      </c>
      <c r="C577" s="44" t="s">
        <v>9</v>
      </c>
      <c r="D577" s="45">
        <v>68777.490000000005</v>
      </c>
      <c r="E577" s="50"/>
      <c r="F577" s="52"/>
      <c r="G577" s="46"/>
      <c r="H577" s="97"/>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24" customHeight="1" x14ac:dyDescent="0.2">
      <c r="A578" s="94">
        <v>7132230471</v>
      </c>
      <c r="B578" s="78" t="s">
        <v>905</v>
      </c>
      <c r="C578" s="69" t="s">
        <v>9</v>
      </c>
      <c r="D578" s="45">
        <v>41290.35</v>
      </c>
      <c r="E578" s="50"/>
      <c r="F578" s="52"/>
      <c r="G578" s="128"/>
      <c r="H578" s="97"/>
    </row>
    <row r="579" spans="1:54" customFormat="1" ht="24" customHeight="1" x14ac:dyDescent="0.2">
      <c r="A579" s="56">
        <v>7132230473</v>
      </c>
      <c r="B579" s="16" t="s">
        <v>906</v>
      </c>
      <c r="C579" s="17" t="s">
        <v>16</v>
      </c>
      <c r="D579" s="45"/>
      <c r="E579" s="19"/>
      <c r="F579" s="21"/>
      <c r="G579" s="70" t="s">
        <v>85</v>
      </c>
      <c r="H579" s="6"/>
    </row>
    <row r="580" spans="1:54" s="55" customFormat="1" ht="24" customHeight="1" x14ac:dyDescent="0.2">
      <c r="A580" s="42">
        <v>7132230056</v>
      </c>
      <c r="B580" s="43" t="s">
        <v>907</v>
      </c>
      <c r="C580" s="44" t="s">
        <v>9</v>
      </c>
      <c r="D580" s="45">
        <v>11461.72</v>
      </c>
      <c r="E580" s="50" t="s">
        <v>908</v>
      </c>
      <c r="F580" s="52"/>
      <c r="G580" s="46"/>
      <c r="H580" s="97"/>
      <c r="I580" s="111"/>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s="55" customFormat="1" ht="24" customHeight="1" x14ac:dyDescent="0.2">
      <c r="A581" s="42">
        <v>7132230057</v>
      </c>
      <c r="B581" s="43" t="s">
        <v>909</v>
      </c>
      <c r="C581" s="44" t="s">
        <v>9</v>
      </c>
      <c r="D581" s="45">
        <v>21105.27</v>
      </c>
      <c r="E581" s="50" t="s">
        <v>910</v>
      </c>
      <c r="F581" s="52"/>
      <c r="G581" s="46"/>
      <c r="H581" s="97"/>
      <c r="I581" s="111"/>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s="55" customFormat="1" ht="24" customHeight="1" x14ac:dyDescent="0.2">
      <c r="A582" s="42">
        <v>7132230501</v>
      </c>
      <c r="B582" s="79" t="s">
        <v>911</v>
      </c>
      <c r="C582" s="44" t="s">
        <v>16</v>
      </c>
      <c r="D582" s="45">
        <v>425072.38</v>
      </c>
      <c r="E582" s="50" t="s">
        <v>912</v>
      </c>
      <c r="F582" s="52"/>
      <c r="G582" s="46"/>
      <c r="H582" s="97"/>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s="55" customFormat="1" ht="24" customHeight="1" x14ac:dyDescent="0.2">
      <c r="A583" s="42">
        <v>7132230511</v>
      </c>
      <c r="B583" s="79" t="s">
        <v>913</v>
      </c>
      <c r="C583" s="44" t="s">
        <v>16</v>
      </c>
      <c r="D583" s="45">
        <v>775304.8</v>
      </c>
      <c r="E583" s="50" t="s">
        <v>914</v>
      </c>
      <c r="F583" s="52"/>
      <c r="G583" s="46"/>
      <c r="H583" s="97"/>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24" customHeight="1" x14ac:dyDescent="0.2">
      <c r="A584" s="49">
        <v>7132404015</v>
      </c>
      <c r="B584" s="50" t="s">
        <v>915</v>
      </c>
      <c r="C584" s="51" t="s">
        <v>41</v>
      </c>
      <c r="D584" s="45">
        <v>688.93</v>
      </c>
      <c r="E584" s="52" t="s">
        <v>916</v>
      </c>
      <c r="F584" s="52"/>
      <c r="G584" s="46"/>
      <c r="H584" s="97"/>
    </row>
    <row r="585" spans="1:54" ht="24" customHeight="1" x14ac:dyDescent="0.2">
      <c r="A585" s="49">
        <v>7132404016</v>
      </c>
      <c r="B585" s="50" t="s">
        <v>917</v>
      </c>
      <c r="C585" s="51" t="s">
        <v>41</v>
      </c>
      <c r="D585" s="45">
        <v>160.5</v>
      </c>
      <c r="E585" s="52" t="s">
        <v>918</v>
      </c>
      <c r="F585" s="52"/>
      <c r="G585" s="46"/>
      <c r="H585" s="97"/>
    </row>
    <row r="586" spans="1:54" s="55" customFormat="1" ht="24" customHeight="1" x14ac:dyDescent="0.2">
      <c r="A586" s="42">
        <v>7132404366</v>
      </c>
      <c r="B586" s="78" t="s">
        <v>919</v>
      </c>
      <c r="C586" s="44" t="s">
        <v>16</v>
      </c>
      <c r="D586" s="45">
        <v>72595.199999999997</v>
      </c>
      <c r="E586" s="52" t="s">
        <v>920</v>
      </c>
      <c r="F586" s="52"/>
      <c r="G586" s="115"/>
      <c r="H586" s="97"/>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31.5" customHeight="1" x14ac:dyDescent="0.2">
      <c r="A587" s="49">
        <v>7132406022</v>
      </c>
      <c r="B587" s="50" t="s">
        <v>921</v>
      </c>
      <c r="C587" s="51" t="s">
        <v>41</v>
      </c>
      <c r="D587" s="45">
        <v>195.33</v>
      </c>
      <c r="E587" s="50" t="s">
        <v>922</v>
      </c>
      <c r="F587" s="52"/>
      <c r="G587" s="46"/>
      <c r="H587" s="97"/>
    </row>
    <row r="588" spans="1:54" s="55" customFormat="1" ht="29.25" customHeight="1" x14ac:dyDescent="0.2">
      <c r="A588" s="42">
        <v>7132406420</v>
      </c>
      <c r="B588" s="43" t="s">
        <v>923</v>
      </c>
      <c r="C588" s="44" t="s">
        <v>9</v>
      </c>
      <c r="D588" s="45">
        <v>3273.14</v>
      </c>
      <c r="E588" s="50" t="s">
        <v>924</v>
      </c>
      <c r="F588" s="52"/>
      <c r="G588" s="46"/>
      <c r="H588" s="97"/>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s="55" customFormat="1" ht="24" customHeight="1" x14ac:dyDescent="0.2">
      <c r="A589" s="42">
        <v>7132406793</v>
      </c>
      <c r="B589" s="43" t="s">
        <v>925</v>
      </c>
      <c r="C589" s="44" t="s">
        <v>9</v>
      </c>
      <c r="D589" s="45">
        <v>4094.46</v>
      </c>
      <c r="E589" s="52"/>
      <c r="F589" s="52"/>
      <c r="G589" s="43"/>
      <c r="H589" s="97"/>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s="55" customFormat="1" ht="27" customHeight="1" x14ac:dyDescent="0.2">
      <c r="A590" s="94">
        <v>7132406795</v>
      </c>
      <c r="B590" s="78" t="s">
        <v>926</v>
      </c>
      <c r="C590" s="83" t="s">
        <v>9</v>
      </c>
      <c r="D590" s="45">
        <v>4860.46</v>
      </c>
      <c r="E590" s="52"/>
      <c r="F590" s="52"/>
      <c r="G590" s="129"/>
      <c r="H590" s="97"/>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s="55" customFormat="1" ht="27.75" customHeight="1" x14ac:dyDescent="0.2">
      <c r="A591" s="94">
        <v>7132406794</v>
      </c>
      <c r="B591" s="78" t="s">
        <v>927</v>
      </c>
      <c r="C591" s="83" t="s">
        <v>9</v>
      </c>
      <c r="D591" s="45">
        <v>4438.0600000000004</v>
      </c>
      <c r="E591" s="52"/>
      <c r="F591" s="52"/>
      <c r="G591" s="130"/>
      <c r="H591" s="97"/>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s="55" customFormat="1" ht="24" customHeight="1" x14ac:dyDescent="0.2">
      <c r="A592" s="42">
        <v>7132406425</v>
      </c>
      <c r="B592" s="43" t="s">
        <v>928</v>
      </c>
      <c r="C592" s="44" t="s">
        <v>9</v>
      </c>
      <c r="D592" s="45" t="s">
        <v>1542</v>
      </c>
      <c r="E592" s="50" t="s">
        <v>928</v>
      </c>
      <c r="F592" s="52"/>
      <c r="G592" s="131" t="s">
        <v>85</v>
      </c>
      <c r="H592" s="97"/>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s="55" customFormat="1" ht="24" customHeight="1" x14ac:dyDescent="0.2">
      <c r="A593" s="42">
        <v>7132404529</v>
      </c>
      <c r="B593" s="43" t="s">
        <v>929</v>
      </c>
      <c r="C593" s="44" t="s">
        <v>9</v>
      </c>
      <c r="D593" s="45">
        <v>4730.88</v>
      </c>
      <c r="E593" s="50"/>
      <c r="F593" s="52"/>
      <c r="G593" s="112"/>
      <c r="H593" s="97"/>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s="55" customFormat="1" ht="28.5" customHeight="1" x14ac:dyDescent="0.2">
      <c r="A594" s="94">
        <v>7132406791</v>
      </c>
      <c r="B594" s="78" t="s">
        <v>1162</v>
      </c>
      <c r="C594" s="69" t="s">
        <v>9</v>
      </c>
      <c r="D594" s="45">
        <v>6825.29</v>
      </c>
      <c r="E594" s="50"/>
      <c r="F594" s="52"/>
      <c r="G594" s="112"/>
      <c r="H594" s="97"/>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s="55" customFormat="1" ht="24" customHeight="1" x14ac:dyDescent="0.2">
      <c r="A595" s="42">
        <v>7132406721</v>
      </c>
      <c r="B595" s="43" t="s">
        <v>930</v>
      </c>
      <c r="C595" s="44" t="s">
        <v>9</v>
      </c>
      <c r="D595" s="45">
        <v>3048.4</v>
      </c>
      <c r="E595" s="52" t="s">
        <v>931</v>
      </c>
      <c r="F595" s="53" t="s">
        <v>54</v>
      </c>
      <c r="G595" s="115"/>
      <c r="H595" s="97"/>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24" customHeight="1" x14ac:dyDescent="0.2">
      <c r="A596" s="49">
        <v>7132411894</v>
      </c>
      <c r="B596" s="50" t="s">
        <v>932</v>
      </c>
      <c r="C596" s="51" t="s">
        <v>5</v>
      </c>
      <c r="D596" s="45">
        <v>536.91999999999996</v>
      </c>
      <c r="E596" s="50" t="s">
        <v>933</v>
      </c>
      <c r="F596" s="52"/>
      <c r="G596" s="46"/>
      <c r="H596" s="97"/>
    </row>
    <row r="597" spans="1:54" ht="35.25" customHeight="1" x14ac:dyDescent="0.2">
      <c r="A597" s="49">
        <v>7132421002</v>
      </c>
      <c r="B597" s="43" t="s">
        <v>934</v>
      </c>
      <c r="C597" s="44" t="s">
        <v>4</v>
      </c>
      <c r="D597" s="45">
        <v>6478.78</v>
      </c>
      <c r="E597" s="50" t="s">
        <v>935</v>
      </c>
      <c r="F597" s="52"/>
      <c r="G597" s="46"/>
      <c r="H597" s="97"/>
    </row>
    <row r="598" spans="1:54" ht="24" customHeight="1" x14ac:dyDescent="0.2">
      <c r="A598" s="49">
        <v>7132427634</v>
      </c>
      <c r="B598" s="50" t="s">
        <v>936</v>
      </c>
      <c r="C598" s="51" t="s">
        <v>41</v>
      </c>
      <c r="D598" s="45">
        <v>872.78</v>
      </c>
      <c r="E598" s="52" t="s">
        <v>937</v>
      </c>
      <c r="F598" s="52"/>
      <c r="G598" s="67" t="s">
        <v>579</v>
      </c>
      <c r="H598" s="97"/>
      <c r="K598" s="97"/>
    </row>
    <row r="599" spans="1:54" ht="24" customHeight="1" x14ac:dyDescent="0.2">
      <c r="A599" s="49">
        <v>7132427635</v>
      </c>
      <c r="B599" s="50" t="s">
        <v>938</v>
      </c>
      <c r="C599" s="51" t="s">
        <v>41</v>
      </c>
      <c r="D599" s="45">
        <v>601.03</v>
      </c>
      <c r="E599" s="52" t="s">
        <v>939</v>
      </c>
      <c r="F599" s="52"/>
      <c r="G599" s="67" t="s">
        <v>579</v>
      </c>
      <c r="H599" s="97"/>
      <c r="K599" s="97"/>
    </row>
    <row r="600" spans="1:54" ht="24" customHeight="1" x14ac:dyDescent="0.2">
      <c r="A600" s="49">
        <v>7132438002</v>
      </c>
      <c r="B600" s="50" t="s">
        <v>940</v>
      </c>
      <c r="C600" s="51" t="s">
        <v>7</v>
      </c>
      <c r="D600" s="45">
        <v>203.94</v>
      </c>
      <c r="E600" s="52" t="s">
        <v>941</v>
      </c>
      <c r="F600" s="52"/>
      <c r="G600" s="46"/>
      <c r="H600" s="97"/>
    </row>
    <row r="601" spans="1:54" s="55" customFormat="1" ht="24" customHeight="1" x14ac:dyDescent="0.2">
      <c r="A601" s="42">
        <v>7132444005</v>
      </c>
      <c r="B601" s="50" t="s">
        <v>942</v>
      </c>
      <c r="C601" s="44" t="s">
        <v>9</v>
      </c>
      <c r="D601" s="45">
        <v>5.93</v>
      </c>
      <c r="E601" s="52" t="s">
        <v>943</v>
      </c>
      <c r="F601" s="52"/>
      <c r="G601" s="46"/>
      <c r="H601" s="97"/>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s="55" customFormat="1" ht="24" customHeight="1" x14ac:dyDescent="0.2">
      <c r="A602" s="82">
        <v>7132444006</v>
      </c>
      <c r="B602" s="132" t="s">
        <v>1234</v>
      </c>
      <c r="C602" s="44" t="s">
        <v>9</v>
      </c>
      <c r="D602" s="45">
        <v>2.81</v>
      </c>
      <c r="E602" s="52"/>
      <c r="F602" s="52"/>
      <c r="G602" s="46"/>
      <c r="H602" s="97"/>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29.25" customHeight="1" x14ac:dyDescent="0.2">
      <c r="A603" s="49">
        <v>7132444007</v>
      </c>
      <c r="B603" s="50" t="s">
        <v>944</v>
      </c>
      <c r="C603" s="51" t="s">
        <v>783</v>
      </c>
      <c r="D603" s="45">
        <v>1066.27</v>
      </c>
      <c r="E603" s="52"/>
      <c r="F603" s="52"/>
      <c r="G603" s="46"/>
      <c r="H603" s="97"/>
    </row>
    <row r="604" spans="1:54" ht="29.25" customHeight="1" x14ac:dyDescent="0.2">
      <c r="A604" s="49">
        <v>7132448003</v>
      </c>
      <c r="B604" s="43" t="s">
        <v>945</v>
      </c>
      <c r="C604" s="44" t="s">
        <v>4</v>
      </c>
      <c r="D604" s="45">
        <v>5949.18</v>
      </c>
      <c r="E604" s="50" t="s">
        <v>946</v>
      </c>
      <c r="F604" s="52"/>
      <c r="G604" s="46"/>
      <c r="H604" s="97"/>
      <c r="I604" s="111"/>
    </row>
    <row r="605" spans="1:54" ht="45.75" customHeight="1" x14ac:dyDescent="0.2">
      <c r="A605" s="49">
        <v>7132455002</v>
      </c>
      <c r="B605" s="50" t="s">
        <v>947</v>
      </c>
      <c r="C605" s="51" t="s">
        <v>41</v>
      </c>
      <c r="D605" s="45">
        <v>408.55</v>
      </c>
      <c r="E605" s="52"/>
      <c r="F605" s="52"/>
      <c r="G605" s="46"/>
      <c r="H605" s="97"/>
    </row>
    <row r="606" spans="1:54" s="55" customFormat="1" ht="24" customHeight="1" x14ac:dyDescent="0.2">
      <c r="A606" s="42">
        <v>7132457795</v>
      </c>
      <c r="B606" s="43" t="s">
        <v>1235</v>
      </c>
      <c r="C606" s="44" t="s">
        <v>948</v>
      </c>
      <c r="D606" s="45">
        <v>87724.03</v>
      </c>
      <c r="E606" s="50" t="s">
        <v>949</v>
      </c>
      <c r="F606" s="46"/>
      <c r="G606" s="52"/>
      <c r="H606" s="97"/>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s="55" customFormat="1" ht="24" customHeight="1" x14ac:dyDescent="0.2">
      <c r="A607" s="42">
        <v>7132457800</v>
      </c>
      <c r="B607" s="43" t="s">
        <v>1236</v>
      </c>
      <c r="C607" s="44" t="s">
        <v>948</v>
      </c>
      <c r="D607" s="45">
        <v>77367.41</v>
      </c>
      <c r="E607" s="50" t="s">
        <v>949</v>
      </c>
      <c r="F607" s="46"/>
      <c r="G607" s="52"/>
      <c r="H607" s="97"/>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s="55" customFormat="1" ht="24" customHeight="1" x14ac:dyDescent="0.2">
      <c r="A608" s="94">
        <v>7132494004</v>
      </c>
      <c r="B608" s="78" t="s">
        <v>1117</v>
      </c>
      <c r="C608" s="69" t="s">
        <v>1118</v>
      </c>
      <c r="D608" s="45">
        <v>463748.99</v>
      </c>
      <c r="E608" s="50" t="s">
        <v>1119</v>
      </c>
      <c r="F608" s="52"/>
      <c r="G608" s="112"/>
      <c r="H608" s="97"/>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24" customHeight="1" x14ac:dyDescent="0.2">
      <c r="A609" s="42">
        <v>7132459005</v>
      </c>
      <c r="B609" s="50" t="s">
        <v>950</v>
      </c>
      <c r="C609" s="44" t="s">
        <v>9</v>
      </c>
      <c r="D609" s="45">
        <v>7.08</v>
      </c>
      <c r="E609" s="50" t="s">
        <v>951</v>
      </c>
      <c r="F609" s="52"/>
      <c r="G609" s="46"/>
      <c r="H609" s="97"/>
    </row>
    <row r="610" spans="1:54" ht="24" customHeight="1" x14ac:dyDescent="0.2">
      <c r="A610" s="49">
        <v>7132461004</v>
      </c>
      <c r="B610" s="86" t="s">
        <v>952</v>
      </c>
      <c r="C610" s="85" t="s">
        <v>31</v>
      </c>
      <c r="D610" s="45">
        <v>1313.25</v>
      </c>
      <c r="E610" s="52" t="s">
        <v>953</v>
      </c>
      <c r="F610" s="52"/>
      <c r="G610" s="46"/>
      <c r="H610" s="97"/>
    </row>
    <row r="611" spans="1:54" ht="24" customHeight="1" x14ac:dyDescent="0.2">
      <c r="A611" s="49">
        <v>7132461005</v>
      </c>
      <c r="B611" s="86" t="s">
        <v>954</v>
      </c>
      <c r="C611" s="85" t="s">
        <v>41</v>
      </c>
      <c r="D611" s="45">
        <v>553.27</v>
      </c>
      <c r="E611" s="50" t="s">
        <v>955</v>
      </c>
      <c r="F611" s="52"/>
      <c r="G611" s="46"/>
      <c r="H611" s="97"/>
    </row>
    <row r="612" spans="1:54" s="55" customFormat="1" ht="24" customHeight="1" x14ac:dyDescent="0.2">
      <c r="A612" s="42">
        <v>7132468558</v>
      </c>
      <c r="B612" s="43" t="s">
        <v>956</v>
      </c>
      <c r="C612" s="44" t="s">
        <v>9</v>
      </c>
      <c r="D612" s="45">
        <v>17700</v>
      </c>
      <c r="E612" s="50" t="s">
        <v>957</v>
      </c>
      <c r="F612" s="52"/>
      <c r="G612" s="46"/>
      <c r="H612" s="97"/>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24" customHeight="1" x14ac:dyDescent="0.2">
      <c r="A613" s="49">
        <v>7132475019</v>
      </c>
      <c r="B613" s="50" t="s">
        <v>958</v>
      </c>
      <c r="C613" s="51" t="s">
        <v>783</v>
      </c>
      <c r="D613" s="45">
        <v>388.25</v>
      </c>
      <c r="E613" s="133"/>
      <c r="F613" s="133"/>
      <c r="G613" s="46"/>
      <c r="H613" s="97"/>
    </row>
    <row r="614" spans="1:54" ht="29.25" customHeight="1" x14ac:dyDescent="0.2">
      <c r="A614" s="49">
        <v>7132479016</v>
      </c>
      <c r="B614" s="50" t="s">
        <v>959</v>
      </c>
      <c r="C614" s="51" t="s">
        <v>960</v>
      </c>
      <c r="D614" s="45">
        <v>153.13999999999999</v>
      </c>
      <c r="E614" s="133"/>
      <c r="F614" s="134"/>
      <c r="G614" s="67" t="s">
        <v>579</v>
      </c>
      <c r="H614" s="97"/>
    </row>
    <row r="615" spans="1:54" ht="27" customHeight="1" x14ac:dyDescent="0.2">
      <c r="A615" s="49">
        <v>7132476007</v>
      </c>
      <c r="B615" s="50" t="s">
        <v>961</v>
      </c>
      <c r="C615" s="51" t="s">
        <v>960</v>
      </c>
      <c r="D615" s="45">
        <v>17.54</v>
      </c>
      <c r="E615" s="50" t="s">
        <v>962</v>
      </c>
      <c r="F615" s="52"/>
      <c r="G615" s="67" t="s">
        <v>579</v>
      </c>
      <c r="H615" s="97"/>
      <c r="K615" s="97"/>
    </row>
    <row r="616" spans="1:54" ht="24" customHeight="1" x14ac:dyDescent="0.2">
      <c r="A616" s="49">
        <v>7132476008</v>
      </c>
      <c r="B616" s="50" t="s">
        <v>963</v>
      </c>
      <c r="C616" s="51" t="s">
        <v>960</v>
      </c>
      <c r="D616" s="45">
        <v>83</v>
      </c>
      <c r="E616" s="52"/>
      <c r="F616" s="52"/>
      <c r="G616" s="67" t="s">
        <v>579</v>
      </c>
      <c r="H616" s="97"/>
      <c r="K616" s="97"/>
    </row>
    <row r="617" spans="1:54" ht="26.25" customHeight="1" x14ac:dyDescent="0.2">
      <c r="A617" s="49">
        <v>7132478004</v>
      </c>
      <c r="B617" s="50" t="s">
        <v>964</v>
      </c>
      <c r="C617" s="51" t="s">
        <v>41</v>
      </c>
      <c r="D617" s="45">
        <v>1825.3</v>
      </c>
      <c r="E617" s="50" t="s">
        <v>965</v>
      </c>
      <c r="F617" s="52"/>
      <c r="G617" s="46"/>
      <c r="H617" s="97"/>
    </row>
    <row r="618" spans="1:54" ht="24" customHeight="1" x14ac:dyDescent="0.2">
      <c r="A618" s="49">
        <v>7132478011</v>
      </c>
      <c r="B618" s="50" t="s">
        <v>966</v>
      </c>
      <c r="C618" s="51" t="s">
        <v>41</v>
      </c>
      <c r="D618" s="45">
        <v>775.89</v>
      </c>
      <c r="E618" s="52" t="s">
        <v>967</v>
      </c>
      <c r="F618" s="52"/>
      <c r="G618" s="46"/>
      <c r="H618" s="97"/>
    </row>
    <row r="619" spans="1:54" ht="24" customHeight="1" x14ac:dyDescent="0.2">
      <c r="A619" s="49">
        <v>7132478012</v>
      </c>
      <c r="B619" s="50" t="s">
        <v>968</v>
      </c>
      <c r="C619" s="51" t="s">
        <v>41</v>
      </c>
      <c r="D619" s="45">
        <v>508.69</v>
      </c>
      <c r="E619" s="52" t="s">
        <v>969</v>
      </c>
      <c r="F619" s="52"/>
      <c r="G619" s="46"/>
      <c r="H619" s="97"/>
    </row>
    <row r="620" spans="1:54" ht="24" customHeight="1" x14ac:dyDescent="0.2">
      <c r="A620" s="49">
        <v>7132470004</v>
      </c>
      <c r="B620" s="50" t="s">
        <v>970</v>
      </c>
      <c r="C620" s="51" t="s">
        <v>7</v>
      </c>
      <c r="D620" s="45">
        <v>86.07</v>
      </c>
      <c r="E620" s="46"/>
      <c r="F620" s="52"/>
      <c r="G620" s="67" t="s">
        <v>579</v>
      </c>
      <c r="H620" s="97"/>
    </row>
    <row r="621" spans="1:54" ht="30.75" customHeight="1" x14ac:dyDescent="0.2">
      <c r="A621" s="49">
        <v>7132490006</v>
      </c>
      <c r="B621" s="50" t="s">
        <v>971</v>
      </c>
      <c r="C621" s="44" t="s">
        <v>4</v>
      </c>
      <c r="D621" s="45">
        <v>5793.77</v>
      </c>
      <c r="E621" s="52" t="s">
        <v>972</v>
      </c>
      <c r="F621" s="46"/>
      <c r="G621" s="46"/>
      <c r="H621" s="97"/>
    </row>
    <row r="622" spans="1:54" ht="24" customHeight="1" x14ac:dyDescent="0.2">
      <c r="A622" s="49">
        <v>7132490052</v>
      </c>
      <c r="B622" s="50" t="s">
        <v>973</v>
      </c>
      <c r="C622" s="51" t="s">
        <v>7</v>
      </c>
      <c r="D622" s="45">
        <v>74.55</v>
      </c>
      <c r="E622" s="52"/>
      <c r="F622" s="52"/>
      <c r="G622" s="67" t="s">
        <v>579</v>
      </c>
      <c r="H622" s="97"/>
      <c r="K622" s="97"/>
    </row>
    <row r="623" spans="1:54" ht="24" customHeight="1" x14ac:dyDescent="0.2">
      <c r="A623" s="49">
        <v>7132490053</v>
      </c>
      <c r="B623" s="50" t="s">
        <v>974</v>
      </c>
      <c r="C623" s="51" t="s">
        <v>7</v>
      </c>
      <c r="D623" s="45">
        <v>134.19</v>
      </c>
      <c r="E623" s="52"/>
      <c r="F623" s="52"/>
      <c r="G623" s="46"/>
      <c r="H623" s="97"/>
    </row>
    <row r="624" spans="1:54" ht="24" customHeight="1" x14ac:dyDescent="0.2">
      <c r="A624" s="49">
        <v>7132498006</v>
      </c>
      <c r="B624" s="50" t="s">
        <v>975</v>
      </c>
      <c r="C624" s="51" t="s">
        <v>17</v>
      </c>
      <c r="D624" s="45">
        <v>682.5</v>
      </c>
      <c r="E624" s="52" t="s">
        <v>976</v>
      </c>
      <c r="F624" s="52"/>
      <c r="G624" s="46"/>
      <c r="H624" s="97"/>
    </row>
    <row r="625" spans="1:8" ht="30.75" customHeight="1" x14ac:dyDescent="0.2">
      <c r="A625" s="42">
        <v>7130310027</v>
      </c>
      <c r="B625" s="86" t="s">
        <v>977</v>
      </c>
      <c r="C625" s="44" t="s">
        <v>31</v>
      </c>
      <c r="D625" s="45">
        <v>336.33</v>
      </c>
      <c r="E625" s="50" t="s">
        <v>978</v>
      </c>
      <c r="F625" s="52"/>
      <c r="G625" s="43"/>
      <c r="H625" s="355"/>
    </row>
    <row r="626" spans="1:8" ht="30.75" customHeight="1" x14ac:dyDescent="0.2">
      <c r="A626" s="42">
        <v>7130310029</v>
      </c>
      <c r="B626" s="86" t="s">
        <v>979</v>
      </c>
      <c r="C626" s="44" t="s">
        <v>31</v>
      </c>
      <c r="D626" s="45">
        <v>374.22</v>
      </c>
      <c r="E626" s="50" t="s">
        <v>980</v>
      </c>
      <c r="F626" s="52"/>
      <c r="G626" s="43"/>
      <c r="H626" s="355"/>
    </row>
    <row r="627" spans="1:8" ht="30.75" customHeight="1" x14ac:dyDescent="0.2">
      <c r="A627" s="42">
        <v>7130310002</v>
      </c>
      <c r="B627" s="86" t="s">
        <v>981</v>
      </c>
      <c r="C627" s="44" t="s">
        <v>31</v>
      </c>
      <c r="D627" s="45">
        <v>415.72</v>
      </c>
      <c r="E627" s="50" t="s">
        <v>982</v>
      </c>
      <c r="F627" s="43"/>
      <c r="G627" s="62"/>
      <c r="H627" s="355"/>
    </row>
    <row r="628" spans="1:8" ht="30.75" customHeight="1" x14ac:dyDescent="0.2">
      <c r="A628" s="42">
        <v>7130310047</v>
      </c>
      <c r="B628" s="86" t="s">
        <v>983</v>
      </c>
      <c r="C628" s="44" t="s">
        <v>31</v>
      </c>
      <c r="D628" s="45">
        <v>683.18</v>
      </c>
      <c r="E628" s="50" t="s">
        <v>984</v>
      </c>
      <c r="F628" s="52"/>
      <c r="G628" s="43"/>
      <c r="H628" s="355"/>
    </row>
    <row r="629" spans="1:8" ht="30.75" customHeight="1" x14ac:dyDescent="0.2">
      <c r="A629" s="42">
        <v>7130310048</v>
      </c>
      <c r="B629" s="86" t="s">
        <v>985</v>
      </c>
      <c r="C629" s="44" t="s">
        <v>31</v>
      </c>
      <c r="D629" s="45">
        <v>813.54</v>
      </c>
      <c r="E629" s="50" t="s">
        <v>986</v>
      </c>
      <c r="F629" s="52"/>
      <c r="G629" s="43"/>
      <c r="H629" s="355"/>
    </row>
    <row r="630" spans="1:8" ht="28.5" customHeight="1" x14ac:dyDescent="0.2">
      <c r="A630" s="42">
        <v>7130310045</v>
      </c>
      <c r="B630" s="86" t="s">
        <v>987</v>
      </c>
      <c r="C630" s="44" t="s">
        <v>31</v>
      </c>
      <c r="D630" s="45">
        <v>505.73</v>
      </c>
      <c r="E630" s="50" t="s">
        <v>988</v>
      </c>
      <c r="F630" s="52"/>
      <c r="G630" s="43"/>
      <c r="H630" s="355"/>
    </row>
    <row r="631" spans="1:8" ht="28.5" customHeight="1" x14ac:dyDescent="0.2">
      <c r="A631" s="42">
        <v>7130310046</v>
      </c>
      <c r="B631" s="86" t="s">
        <v>989</v>
      </c>
      <c r="C631" s="44" t="s">
        <v>31</v>
      </c>
      <c r="D631" s="45">
        <v>552.79999999999995</v>
      </c>
      <c r="E631" s="50" t="s">
        <v>990</v>
      </c>
      <c r="F631" s="52"/>
      <c r="G631" s="43"/>
      <c r="H631" s="355"/>
    </row>
    <row r="632" spans="1:8" customFormat="1" ht="24" customHeight="1" x14ac:dyDescent="0.2">
      <c r="A632" s="56"/>
      <c r="B632" s="34" t="s">
        <v>1123</v>
      </c>
      <c r="C632" s="17"/>
      <c r="D632" s="45"/>
      <c r="E632" s="19"/>
      <c r="F632" s="21"/>
      <c r="G632" s="16"/>
      <c r="H632" s="356"/>
    </row>
    <row r="633" spans="1:8" ht="30.75" customHeight="1" x14ac:dyDescent="0.2">
      <c r="A633" s="42">
        <v>7130320050</v>
      </c>
      <c r="B633" s="135" t="s">
        <v>1131</v>
      </c>
      <c r="C633" s="68" t="s">
        <v>4</v>
      </c>
      <c r="D633" s="45">
        <v>1203.46</v>
      </c>
      <c r="E633" s="135" t="s">
        <v>1140</v>
      </c>
      <c r="F633" s="52"/>
      <c r="G633" s="136"/>
      <c r="H633" s="355"/>
    </row>
    <row r="634" spans="1:8" ht="24" customHeight="1" x14ac:dyDescent="0.2">
      <c r="A634" s="42">
        <v>7130320051</v>
      </c>
      <c r="B634" s="137" t="s">
        <v>1132</v>
      </c>
      <c r="C634" s="68" t="s">
        <v>4</v>
      </c>
      <c r="D634" s="45">
        <v>482.6</v>
      </c>
      <c r="E634" s="137" t="s">
        <v>1124</v>
      </c>
      <c r="F634" s="52"/>
      <c r="G634" s="136"/>
      <c r="H634" s="355"/>
    </row>
    <row r="635" spans="1:8" ht="31.5" customHeight="1" x14ac:dyDescent="0.2">
      <c r="A635" s="42">
        <v>7130320052</v>
      </c>
      <c r="B635" s="135" t="s">
        <v>1133</v>
      </c>
      <c r="C635" s="68" t="s">
        <v>4</v>
      </c>
      <c r="D635" s="45">
        <v>1179.27</v>
      </c>
      <c r="E635" s="135" t="s">
        <v>1125</v>
      </c>
      <c r="F635" s="52"/>
      <c r="G635" s="136"/>
      <c r="H635" s="355"/>
    </row>
    <row r="636" spans="1:8" ht="30.75" customHeight="1" x14ac:dyDescent="0.2">
      <c r="A636" s="42">
        <v>7130320054</v>
      </c>
      <c r="B636" s="135" t="s">
        <v>1134</v>
      </c>
      <c r="C636" s="68" t="s">
        <v>4</v>
      </c>
      <c r="D636" s="45">
        <v>1058.32</v>
      </c>
      <c r="E636" s="135" t="s">
        <v>1126</v>
      </c>
      <c r="F636" s="52"/>
      <c r="G636" s="136"/>
      <c r="H636" s="355"/>
    </row>
    <row r="637" spans="1:8" ht="24" customHeight="1" x14ac:dyDescent="0.2">
      <c r="A637" s="42">
        <v>7130320055</v>
      </c>
      <c r="B637" s="135" t="s">
        <v>1135</v>
      </c>
      <c r="C637" s="68" t="s">
        <v>4</v>
      </c>
      <c r="D637" s="45">
        <v>1239.74</v>
      </c>
      <c r="E637" s="135" t="s">
        <v>1127</v>
      </c>
      <c r="F637" s="52"/>
      <c r="G637" s="136"/>
      <c r="H637" s="355"/>
    </row>
    <row r="638" spans="1:8" ht="24" customHeight="1" x14ac:dyDescent="0.2">
      <c r="A638" s="42">
        <v>7130320056</v>
      </c>
      <c r="B638" s="135" t="s">
        <v>1136</v>
      </c>
      <c r="C638" s="68" t="s">
        <v>4</v>
      </c>
      <c r="D638" s="45">
        <v>665.23</v>
      </c>
      <c r="E638" s="135" t="s">
        <v>1128</v>
      </c>
      <c r="F638" s="52"/>
      <c r="G638" s="136"/>
      <c r="H638" s="355"/>
    </row>
    <row r="639" spans="1:8" ht="30" customHeight="1" x14ac:dyDescent="0.2">
      <c r="A639" s="42">
        <v>7130320057</v>
      </c>
      <c r="B639" s="135" t="s">
        <v>1137</v>
      </c>
      <c r="C639" s="68" t="s">
        <v>4</v>
      </c>
      <c r="D639" s="45">
        <v>1239.74</v>
      </c>
      <c r="E639" s="135" t="s">
        <v>1129</v>
      </c>
      <c r="F639" s="52"/>
      <c r="G639" s="136"/>
      <c r="H639" s="355"/>
    </row>
    <row r="640" spans="1:8" ht="24" customHeight="1" x14ac:dyDescent="0.2">
      <c r="A640" s="42">
        <v>7130320058</v>
      </c>
      <c r="B640" s="135" t="s">
        <v>1138</v>
      </c>
      <c r="C640" s="68" t="s">
        <v>4</v>
      </c>
      <c r="D640" s="45">
        <v>24.19</v>
      </c>
      <c r="E640" s="135" t="s">
        <v>1130</v>
      </c>
      <c r="F640" s="52"/>
      <c r="G640" s="136"/>
      <c r="H640" s="355"/>
    </row>
    <row r="641" spans="1:54" ht="24" customHeight="1" x14ac:dyDescent="0.2">
      <c r="A641" s="42">
        <v>7130320059</v>
      </c>
      <c r="B641" s="135" t="s">
        <v>1139</v>
      </c>
      <c r="C641" s="68" t="s">
        <v>4</v>
      </c>
      <c r="D641" s="45">
        <v>665.23</v>
      </c>
      <c r="E641" s="135" t="s">
        <v>1141</v>
      </c>
      <c r="F641" s="52"/>
      <c r="G641" s="136"/>
      <c r="H641" s="355"/>
    </row>
    <row r="642" spans="1:54" s="55" customFormat="1" ht="28.5" customHeight="1" x14ac:dyDescent="0.2">
      <c r="A642" s="49">
        <v>7130310025</v>
      </c>
      <c r="B642" s="50" t="s">
        <v>991</v>
      </c>
      <c r="C642" s="44" t="s">
        <v>23</v>
      </c>
      <c r="D642" s="45">
        <v>22857.18</v>
      </c>
      <c r="E642" s="50" t="s">
        <v>991</v>
      </c>
      <c r="F642" s="53" t="s">
        <v>54</v>
      </c>
      <c r="G642" s="46"/>
      <c r="H642" s="357"/>
      <c r="I642" s="1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s="55" customFormat="1" ht="28.5" customHeight="1" x14ac:dyDescent="0.2">
      <c r="A643" s="49">
        <v>7130310026</v>
      </c>
      <c r="B643" s="50" t="s">
        <v>992</v>
      </c>
      <c r="C643" s="44" t="s">
        <v>23</v>
      </c>
      <c r="D643" s="45">
        <v>34724.129999999997</v>
      </c>
      <c r="E643" s="50" t="s">
        <v>992</v>
      </c>
      <c r="F643" s="53" t="s">
        <v>54</v>
      </c>
      <c r="G643" s="46"/>
      <c r="H643" s="351"/>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s="55" customFormat="1" ht="28.5" customHeight="1" x14ac:dyDescent="0.2">
      <c r="A644" s="49">
        <v>7130310034</v>
      </c>
      <c r="B644" s="50" t="s">
        <v>993</v>
      </c>
      <c r="C644" s="44" t="s">
        <v>23</v>
      </c>
      <c r="D644" s="45">
        <v>215920.77</v>
      </c>
      <c r="E644" s="50" t="s">
        <v>993</v>
      </c>
      <c r="F644" s="53" t="s">
        <v>54</v>
      </c>
      <c r="G644" s="46"/>
      <c r="H644" s="97"/>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s="55" customFormat="1" ht="28.5" customHeight="1" x14ac:dyDescent="0.2">
      <c r="A645" s="49">
        <v>7130310035</v>
      </c>
      <c r="B645" s="50" t="s">
        <v>994</v>
      </c>
      <c r="C645" s="44" t="s">
        <v>23</v>
      </c>
      <c r="D645" s="45">
        <v>307333.14</v>
      </c>
      <c r="E645" s="50" t="s">
        <v>994</v>
      </c>
      <c r="F645" s="53" t="s">
        <v>54</v>
      </c>
      <c r="G645" s="46"/>
      <c r="H645" s="97"/>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s="55" customFormat="1" ht="24" customHeight="1" x14ac:dyDescent="0.2">
      <c r="A646" s="49">
        <v>7131310168</v>
      </c>
      <c r="B646" s="50" t="s">
        <v>995</v>
      </c>
      <c r="C646" s="44" t="s">
        <v>9</v>
      </c>
      <c r="D646" s="45">
        <v>13294.93</v>
      </c>
      <c r="E646" s="51"/>
      <c r="F646" s="51"/>
      <c r="G646" s="46"/>
      <c r="H646" s="97"/>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customFormat="1" ht="30.75" customHeight="1" x14ac:dyDescent="0.2">
      <c r="A647" s="91"/>
      <c r="B647" s="19" t="s">
        <v>996</v>
      </c>
      <c r="C647" s="17"/>
      <c r="D647" s="45"/>
      <c r="E647" s="20"/>
      <c r="F647" s="20"/>
      <c r="G647" s="18"/>
      <c r="H647" s="6"/>
    </row>
    <row r="648" spans="1:54" s="55" customFormat="1" ht="24" customHeight="1" x14ac:dyDescent="0.2">
      <c r="A648" s="49">
        <v>7132230410</v>
      </c>
      <c r="B648" s="50" t="s">
        <v>1165</v>
      </c>
      <c r="C648" s="44" t="s">
        <v>9</v>
      </c>
      <c r="D648" s="45">
        <v>35171.86</v>
      </c>
      <c r="E648" s="51"/>
      <c r="F648" s="51"/>
      <c r="G648" s="114" t="s">
        <v>997</v>
      </c>
      <c r="H648" s="97"/>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s="55" customFormat="1" ht="24" customHeight="1" x14ac:dyDescent="0.2">
      <c r="A649" s="49">
        <v>7132230403</v>
      </c>
      <c r="B649" s="50" t="s">
        <v>1164</v>
      </c>
      <c r="C649" s="44" t="s">
        <v>9</v>
      </c>
      <c r="D649" s="45">
        <v>37373.040000000001</v>
      </c>
      <c r="E649" s="51"/>
      <c r="F649" s="51"/>
      <c r="G649" s="114"/>
      <c r="H649" s="97"/>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s="55" customFormat="1" ht="24" customHeight="1" x14ac:dyDescent="0.2">
      <c r="A650" s="49">
        <v>7131900012</v>
      </c>
      <c r="B650" s="50" t="s">
        <v>998</v>
      </c>
      <c r="C650" s="44" t="s">
        <v>9</v>
      </c>
      <c r="D650" s="45">
        <v>54986.82</v>
      </c>
      <c r="E650" s="51"/>
      <c r="F650" s="51"/>
      <c r="G650" s="131"/>
      <c r="H650" s="97"/>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s="55" customFormat="1" ht="36" customHeight="1" x14ac:dyDescent="0.2">
      <c r="A651" s="49">
        <v>7131900014</v>
      </c>
      <c r="B651" s="50" t="s">
        <v>999</v>
      </c>
      <c r="C651" s="44" t="s">
        <v>9</v>
      </c>
      <c r="D651" s="45">
        <v>12441.94</v>
      </c>
      <c r="E651" s="51"/>
      <c r="F651" s="51"/>
      <c r="G651" s="131"/>
      <c r="H651" s="97"/>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s="55" customFormat="1" ht="29.25" customHeight="1" x14ac:dyDescent="0.2">
      <c r="A652" s="82">
        <v>7131900015</v>
      </c>
      <c r="B652" s="50" t="s">
        <v>1237</v>
      </c>
      <c r="C652" s="44" t="s">
        <v>9</v>
      </c>
      <c r="D652" s="45">
        <v>58500</v>
      </c>
      <c r="E652" s="51"/>
      <c r="F652" s="51"/>
      <c r="G652" s="131"/>
      <c r="H652" s="97"/>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s="55" customFormat="1" ht="24" customHeight="1" x14ac:dyDescent="0.2">
      <c r="A653" s="49">
        <v>7131960919</v>
      </c>
      <c r="B653" s="50" t="s">
        <v>1000</v>
      </c>
      <c r="C653" s="44" t="s">
        <v>9</v>
      </c>
      <c r="D653" s="45">
        <v>41628.99</v>
      </c>
      <c r="E653" s="51"/>
      <c r="F653" s="51"/>
      <c r="G653" s="46"/>
      <c r="H653" s="97"/>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24" customHeight="1" x14ac:dyDescent="0.2">
      <c r="A654" s="139">
        <v>7130870040</v>
      </c>
      <c r="B654" s="107" t="s">
        <v>1001</v>
      </c>
      <c r="C654" s="140" t="s">
        <v>7</v>
      </c>
      <c r="D654" s="45">
        <v>91.32</v>
      </c>
      <c r="E654" s="51"/>
      <c r="F654" s="51"/>
      <c r="G654" s="46"/>
      <c r="H654" s="97"/>
    </row>
    <row r="655" spans="1:54" ht="24" customHeight="1" x14ac:dyDescent="0.2">
      <c r="A655" s="139">
        <v>7130640039</v>
      </c>
      <c r="B655" s="141" t="s">
        <v>1002</v>
      </c>
      <c r="C655" s="140" t="s">
        <v>7</v>
      </c>
      <c r="D655" s="45">
        <v>36.96</v>
      </c>
      <c r="E655" s="141" t="s">
        <v>1003</v>
      </c>
      <c r="F655" s="51"/>
      <c r="G655" s="67"/>
      <c r="H655" s="97"/>
    </row>
    <row r="656" spans="1:54" ht="24" customHeight="1" x14ac:dyDescent="0.2">
      <c r="A656" s="116">
        <v>7132444008</v>
      </c>
      <c r="B656" s="60" t="s">
        <v>1004</v>
      </c>
      <c r="C656" s="142" t="s">
        <v>4</v>
      </c>
      <c r="D656" s="45">
        <v>10.88</v>
      </c>
      <c r="E656" s="51"/>
      <c r="F656" s="51"/>
      <c r="G656" s="46"/>
      <c r="H656" s="97"/>
    </row>
    <row r="657" spans="1:54" ht="24" customHeight="1" x14ac:dyDescent="0.2">
      <c r="A657" s="116">
        <v>7130820013</v>
      </c>
      <c r="B657" s="60" t="s">
        <v>1005</v>
      </c>
      <c r="C657" s="142" t="s">
        <v>4</v>
      </c>
      <c r="D657" s="45">
        <v>209.57</v>
      </c>
      <c r="E657" s="51"/>
      <c r="F657" s="51"/>
      <c r="G657" s="60"/>
      <c r="H657" s="97"/>
    </row>
    <row r="658" spans="1:54" ht="24" customHeight="1" x14ac:dyDescent="0.2">
      <c r="A658" s="49">
        <v>7131930110</v>
      </c>
      <c r="B658" s="110" t="s">
        <v>1006</v>
      </c>
      <c r="C658" s="44" t="s">
        <v>9</v>
      </c>
      <c r="D658" s="45">
        <v>1660.15</v>
      </c>
      <c r="E658" s="51"/>
      <c r="F658" s="51"/>
      <c r="G658" s="52"/>
      <c r="H658" s="97"/>
    </row>
    <row r="659" spans="1:54" ht="24" customHeight="1" x14ac:dyDescent="0.2">
      <c r="A659" s="49">
        <v>7131930111</v>
      </c>
      <c r="B659" s="110" t="s">
        <v>1007</v>
      </c>
      <c r="C659" s="44" t="s">
        <v>9</v>
      </c>
      <c r="D659" s="45">
        <v>2375.9299999999998</v>
      </c>
      <c r="E659" s="51"/>
      <c r="F659" s="51"/>
      <c r="G659" s="52"/>
      <c r="H659" s="97"/>
    </row>
    <row r="660" spans="1:54" ht="26.25" customHeight="1" x14ac:dyDescent="0.2">
      <c r="A660" s="49">
        <v>7130800001</v>
      </c>
      <c r="B660" s="110" t="s">
        <v>1008</v>
      </c>
      <c r="C660" s="51" t="s">
        <v>9</v>
      </c>
      <c r="D660" s="45">
        <v>3195.95</v>
      </c>
      <c r="E660" s="51"/>
      <c r="F660" s="51"/>
      <c r="G660" s="44" t="s">
        <v>1539</v>
      </c>
      <c r="H660" s="97"/>
    </row>
    <row r="661" spans="1:54" ht="27.75" customHeight="1" x14ac:dyDescent="0.2">
      <c r="A661" s="49">
        <v>7130800002</v>
      </c>
      <c r="B661" s="110" t="s">
        <v>1009</v>
      </c>
      <c r="C661" s="51" t="s">
        <v>9</v>
      </c>
      <c r="D661" s="45">
        <v>7887.84</v>
      </c>
      <c r="E661" s="51"/>
      <c r="F661" s="51"/>
      <c r="G661" s="44" t="s">
        <v>1539</v>
      </c>
      <c r="H661" s="97"/>
    </row>
    <row r="662" spans="1:54" ht="24" customHeight="1" x14ac:dyDescent="0.2">
      <c r="A662" s="139">
        <v>7130820001</v>
      </c>
      <c r="B662" s="107" t="s">
        <v>1010</v>
      </c>
      <c r="C662" s="117" t="s">
        <v>41</v>
      </c>
      <c r="D662" s="45">
        <v>244.34</v>
      </c>
      <c r="E662" s="140"/>
      <c r="F662" s="140"/>
      <c r="G662" s="52"/>
      <c r="H662" s="97"/>
    </row>
    <row r="663" spans="1:54" ht="23.25" customHeight="1" x14ac:dyDescent="0.2">
      <c r="A663" s="139">
        <v>7130820002</v>
      </c>
      <c r="B663" s="107" t="s">
        <v>1011</v>
      </c>
      <c r="C663" s="117" t="s">
        <v>41</v>
      </c>
      <c r="D663" s="45">
        <v>756.31</v>
      </c>
      <c r="E663" s="140"/>
      <c r="F663" s="140"/>
      <c r="G663" s="52"/>
      <c r="H663" s="97"/>
    </row>
    <row r="664" spans="1:54" ht="33" customHeight="1" x14ac:dyDescent="0.2">
      <c r="A664" s="139">
        <v>7130820020</v>
      </c>
      <c r="B664" s="60" t="s">
        <v>1012</v>
      </c>
      <c r="C664" s="117" t="s">
        <v>41</v>
      </c>
      <c r="D664" s="45">
        <v>122.72</v>
      </c>
      <c r="E664" s="140"/>
      <c r="F664" s="140"/>
      <c r="G664" s="52"/>
      <c r="H664" s="97"/>
    </row>
    <row r="665" spans="1:54" s="55" customFormat="1" ht="24" customHeight="1" x14ac:dyDescent="0.2">
      <c r="A665" s="49">
        <v>7131930220</v>
      </c>
      <c r="B665" s="50" t="s">
        <v>1013</v>
      </c>
      <c r="C665" s="44" t="s">
        <v>9</v>
      </c>
      <c r="D665" s="45">
        <v>7728.49</v>
      </c>
      <c r="E665" s="51"/>
      <c r="F665" s="51"/>
      <c r="G665" s="96"/>
      <c r="H665" s="97"/>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s="55" customFormat="1" ht="24" customHeight="1" x14ac:dyDescent="0.2">
      <c r="A666" s="49">
        <v>7131930320</v>
      </c>
      <c r="B666" s="50" t="s">
        <v>1014</v>
      </c>
      <c r="C666" s="44" t="s">
        <v>9</v>
      </c>
      <c r="D666" s="45">
        <v>14850.13</v>
      </c>
      <c r="E666" s="51"/>
      <c r="F666" s="51"/>
      <c r="G666" s="96"/>
      <c r="H666" s="97"/>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26.25" customHeight="1" x14ac:dyDescent="0.2">
      <c r="A667" s="49">
        <v>7130800032</v>
      </c>
      <c r="B667" s="50" t="s">
        <v>1015</v>
      </c>
      <c r="C667" s="85" t="s">
        <v>4</v>
      </c>
      <c r="D667" s="45">
        <v>2673.3600000000019</v>
      </c>
      <c r="E667" s="51"/>
      <c r="F667" s="51"/>
      <c r="G667" s="44" t="s">
        <v>1539</v>
      </c>
      <c r="H667" s="97"/>
    </row>
    <row r="668" spans="1:54" ht="27" customHeight="1" x14ac:dyDescent="0.2">
      <c r="A668" s="42">
        <v>7130311023</v>
      </c>
      <c r="B668" s="50" t="s">
        <v>1016</v>
      </c>
      <c r="C668" s="44" t="s">
        <v>72</v>
      </c>
      <c r="D668" s="45">
        <v>30.58</v>
      </c>
      <c r="E668" s="50" t="s">
        <v>1017</v>
      </c>
      <c r="F668" s="50"/>
      <c r="G668" s="52"/>
      <c r="H668" s="97"/>
    </row>
    <row r="669" spans="1:54" ht="27" customHeight="1" x14ac:dyDescent="0.2">
      <c r="A669" s="42">
        <v>7130311024</v>
      </c>
      <c r="B669" s="50" t="s">
        <v>1018</v>
      </c>
      <c r="C669" s="44" t="s">
        <v>72</v>
      </c>
      <c r="D669" s="45">
        <v>36.69</v>
      </c>
      <c r="E669" s="50" t="s">
        <v>1019</v>
      </c>
      <c r="F669" s="50"/>
      <c r="G669" s="52"/>
      <c r="H669" s="97"/>
    </row>
    <row r="670" spans="1:54" ht="27" customHeight="1" x14ac:dyDescent="0.2">
      <c r="A670" s="42">
        <v>7130311025</v>
      </c>
      <c r="B670" s="50" t="s">
        <v>1020</v>
      </c>
      <c r="C670" s="44" t="s">
        <v>72</v>
      </c>
      <c r="D670" s="45">
        <v>53.51</v>
      </c>
      <c r="E670" s="50" t="s">
        <v>1021</v>
      </c>
      <c r="F670" s="50"/>
      <c r="G670" s="52"/>
      <c r="H670" s="97"/>
    </row>
    <row r="671" spans="1:54" ht="27" customHeight="1" x14ac:dyDescent="0.2">
      <c r="A671" s="42">
        <v>7130311026</v>
      </c>
      <c r="B671" s="50" t="s">
        <v>1022</v>
      </c>
      <c r="C671" s="44" t="s">
        <v>72</v>
      </c>
      <c r="D671" s="45">
        <v>64.209999999999994</v>
      </c>
      <c r="E671" s="50" t="s">
        <v>1023</v>
      </c>
      <c r="F671" s="50"/>
      <c r="G671" s="52"/>
      <c r="H671" s="97"/>
    </row>
    <row r="672" spans="1:54" ht="27" customHeight="1" x14ac:dyDescent="0.2">
      <c r="A672" s="42">
        <v>7130311027</v>
      </c>
      <c r="B672" s="50" t="s">
        <v>1024</v>
      </c>
      <c r="C672" s="44" t="s">
        <v>72</v>
      </c>
      <c r="D672" s="45">
        <v>77.98</v>
      </c>
      <c r="E672" s="50" t="s">
        <v>1025</v>
      </c>
      <c r="F672" s="50"/>
      <c r="G672" s="52"/>
      <c r="H672" s="97"/>
    </row>
    <row r="673" spans="1:54" ht="27" customHeight="1" x14ac:dyDescent="0.2">
      <c r="A673" s="42">
        <v>7130311028</v>
      </c>
      <c r="B673" s="50" t="s">
        <v>1026</v>
      </c>
      <c r="C673" s="44" t="s">
        <v>72</v>
      </c>
      <c r="D673" s="45">
        <v>93.27</v>
      </c>
      <c r="E673" s="50" t="s">
        <v>1027</v>
      </c>
      <c r="F673" s="50"/>
      <c r="G673" s="52"/>
      <c r="H673" s="97"/>
    </row>
    <row r="674" spans="1:54" ht="27" customHeight="1" x14ac:dyDescent="0.2">
      <c r="A674" s="42">
        <v>7130311029</v>
      </c>
      <c r="B674" s="50" t="s">
        <v>1028</v>
      </c>
      <c r="C674" s="44" t="s">
        <v>72</v>
      </c>
      <c r="D674" s="45">
        <v>122.33</v>
      </c>
      <c r="E674" s="50" t="s">
        <v>1029</v>
      </c>
      <c r="F674" s="50"/>
      <c r="G674" s="52"/>
      <c r="H674" s="97"/>
    </row>
    <row r="675" spans="1:54" ht="27" customHeight="1" x14ac:dyDescent="0.2">
      <c r="A675" s="42">
        <v>7130311030</v>
      </c>
      <c r="B675" s="50" t="s">
        <v>1030</v>
      </c>
      <c r="C675" s="44" t="s">
        <v>72</v>
      </c>
      <c r="D675" s="45">
        <v>155.96</v>
      </c>
      <c r="E675" s="50" t="s">
        <v>1031</v>
      </c>
      <c r="F675" s="50"/>
      <c r="G675" s="52"/>
      <c r="H675" s="97"/>
    </row>
    <row r="676" spans="1:54" s="55" customFormat="1" ht="27" customHeight="1" x14ac:dyDescent="0.2">
      <c r="A676" s="42">
        <v>7130311085</v>
      </c>
      <c r="B676" s="50" t="s">
        <v>1032</v>
      </c>
      <c r="C676" s="44" t="s">
        <v>23</v>
      </c>
      <c r="D676" s="45">
        <v>235640.51</v>
      </c>
      <c r="E676" s="50" t="s">
        <v>1032</v>
      </c>
      <c r="F676" s="50"/>
      <c r="G676" s="67"/>
      <c r="H676" s="97"/>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s="55" customFormat="1" ht="51" x14ac:dyDescent="0.2">
      <c r="A677" s="42">
        <v>7132210017</v>
      </c>
      <c r="B677" s="50" t="s">
        <v>1238</v>
      </c>
      <c r="C677" s="44" t="s">
        <v>9</v>
      </c>
      <c r="D677" s="45">
        <v>77971.19</v>
      </c>
      <c r="E677" s="50" t="s">
        <v>1033</v>
      </c>
      <c r="F677" s="53" t="s">
        <v>54</v>
      </c>
      <c r="G677" s="143"/>
      <c r="H677" s="97"/>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s="55" customFormat="1" ht="51" x14ac:dyDescent="0.2">
      <c r="A678" s="42">
        <v>7132210018</v>
      </c>
      <c r="B678" s="50" t="s">
        <v>1239</v>
      </c>
      <c r="C678" s="44" t="s">
        <v>9</v>
      </c>
      <c r="D678" s="45">
        <v>65499.1</v>
      </c>
      <c r="E678" s="50" t="s">
        <v>1034</v>
      </c>
      <c r="F678" s="53" t="s">
        <v>54</v>
      </c>
      <c r="G678" s="50"/>
      <c r="H678" s="97"/>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s="55" customFormat="1" ht="51" x14ac:dyDescent="0.2">
      <c r="A679" s="42">
        <v>7132210019</v>
      </c>
      <c r="B679" s="50" t="s">
        <v>1240</v>
      </c>
      <c r="C679" s="44" t="s">
        <v>9</v>
      </c>
      <c r="D679" s="45">
        <v>126268.02</v>
      </c>
      <c r="E679" s="50" t="s">
        <v>1035</v>
      </c>
      <c r="F679" s="53" t="s">
        <v>54</v>
      </c>
      <c r="G679" s="50"/>
      <c r="H679" s="97"/>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s="55" customFormat="1" ht="51" x14ac:dyDescent="0.2">
      <c r="A680" s="42">
        <v>7132210020</v>
      </c>
      <c r="B680" s="50" t="s">
        <v>1241</v>
      </c>
      <c r="C680" s="44" t="s">
        <v>9</v>
      </c>
      <c r="D680" s="45">
        <v>166046.29999999999</v>
      </c>
      <c r="E680" s="50" t="s">
        <v>1036</v>
      </c>
      <c r="F680" s="53" t="s">
        <v>54</v>
      </c>
      <c r="G680" s="50"/>
      <c r="H680" s="97"/>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s="55" customFormat="1" ht="51" x14ac:dyDescent="0.2">
      <c r="A681" s="42">
        <v>7132210021</v>
      </c>
      <c r="B681" s="50" t="s">
        <v>1242</v>
      </c>
      <c r="C681" s="44" t="s">
        <v>9</v>
      </c>
      <c r="D681" s="45">
        <v>346912.44</v>
      </c>
      <c r="E681" s="50" t="s">
        <v>1037</v>
      </c>
      <c r="F681" s="53" t="s">
        <v>54</v>
      </c>
      <c r="G681" s="50"/>
      <c r="H681" s="97"/>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s="55" customFormat="1" ht="51" x14ac:dyDescent="0.2">
      <c r="A682" s="42">
        <v>7132220081</v>
      </c>
      <c r="B682" s="50" t="s">
        <v>1243</v>
      </c>
      <c r="C682" s="44" t="s">
        <v>9</v>
      </c>
      <c r="D682" s="45">
        <v>937399.72</v>
      </c>
      <c r="E682" s="50"/>
      <c r="F682" s="53" t="s">
        <v>54</v>
      </c>
      <c r="G682" s="50"/>
      <c r="H682" s="97"/>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s="55" customFormat="1" ht="51" x14ac:dyDescent="0.2">
      <c r="A683" s="42">
        <v>7132220082</v>
      </c>
      <c r="B683" s="50" t="s">
        <v>1244</v>
      </c>
      <c r="C683" s="44" t="s">
        <v>9</v>
      </c>
      <c r="D683" s="45">
        <v>1331201.1100000001</v>
      </c>
      <c r="E683" s="50"/>
      <c r="F683" s="53" t="s">
        <v>54</v>
      </c>
      <c r="G683" s="50"/>
      <c r="H683" s="97"/>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s="55" customFormat="1" ht="51" x14ac:dyDescent="0.2">
      <c r="A684" s="42">
        <v>7132210022</v>
      </c>
      <c r="B684" s="50" t="s">
        <v>1245</v>
      </c>
      <c r="C684" s="44" t="s">
        <v>9</v>
      </c>
      <c r="D684" s="45">
        <v>81269.62</v>
      </c>
      <c r="E684" s="50"/>
      <c r="F684" s="53"/>
      <c r="G684" s="50"/>
      <c r="H684" s="97"/>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s="55" customFormat="1" ht="51" x14ac:dyDescent="0.2">
      <c r="A685" s="42">
        <v>7132210023</v>
      </c>
      <c r="B685" s="50" t="s">
        <v>1246</v>
      </c>
      <c r="C685" s="44" t="s">
        <v>9</v>
      </c>
      <c r="D685" s="45">
        <v>139753.12</v>
      </c>
      <c r="E685" s="50"/>
      <c r="F685" s="53"/>
      <c r="G685" s="144"/>
      <c r="H685" s="97"/>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s="55" customFormat="1" ht="63.75" x14ac:dyDescent="0.2">
      <c r="A686" s="42">
        <v>7132210024</v>
      </c>
      <c r="B686" s="50" t="s">
        <v>1247</v>
      </c>
      <c r="C686" s="44" t="s">
        <v>9</v>
      </c>
      <c r="D686" s="45">
        <v>167006.10999999999</v>
      </c>
      <c r="E686" s="50"/>
      <c r="F686" s="53"/>
      <c r="G686" s="144"/>
      <c r="H686" s="97"/>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s="55" customFormat="1" ht="63.75" x14ac:dyDescent="0.2">
      <c r="A687" s="42">
        <v>7132210025</v>
      </c>
      <c r="B687" s="50" t="s">
        <v>1248</v>
      </c>
      <c r="C687" s="44" t="s">
        <v>9</v>
      </c>
      <c r="D687" s="45">
        <v>365978.57</v>
      </c>
      <c r="E687" s="50"/>
      <c r="F687" s="46"/>
      <c r="G687" s="46"/>
      <c r="H687" s="97"/>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s="55" customFormat="1" ht="51" x14ac:dyDescent="0.2">
      <c r="A688" s="42">
        <v>7132210027</v>
      </c>
      <c r="B688" s="50" t="s">
        <v>1249</v>
      </c>
      <c r="C688" s="44" t="s">
        <v>9</v>
      </c>
      <c r="D688" s="45">
        <v>853265.84</v>
      </c>
      <c r="E688" s="50"/>
      <c r="F688" s="53"/>
      <c r="G688" s="144"/>
      <c r="H688" s="97"/>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s="55" customFormat="1" ht="63.75" x14ac:dyDescent="0.2">
      <c r="A689" s="145">
        <v>7132210028</v>
      </c>
      <c r="B689" s="146" t="s">
        <v>1250</v>
      </c>
      <c r="C689" s="44" t="s">
        <v>9</v>
      </c>
      <c r="D689" s="45">
        <v>81211.25</v>
      </c>
      <c r="E689" s="50"/>
      <c r="F689" s="44"/>
      <c r="G689" s="144"/>
      <c r="H689" s="97"/>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s="55" customFormat="1" ht="63.75" x14ac:dyDescent="0.2">
      <c r="A690" s="147">
        <v>7132210029</v>
      </c>
      <c r="B690" s="148" t="s">
        <v>1251</v>
      </c>
      <c r="C690" s="44" t="s">
        <v>9</v>
      </c>
      <c r="D690" s="45">
        <v>145769.67000000001</v>
      </c>
      <c r="E690" s="50"/>
      <c r="F690" s="44"/>
      <c r="G690" s="144"/>
      <c r="H690" s="97"/>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s="55" customFormat="1" ht="63.75" x14ac:dyDescent="0.2">
      <c r="A691" s="147">
        <v>7132210030</v>
      </c>
      <c r="B691" s="148" t="s">
        <v>1252</v>
      </c>
      <c r="C691" s="44" t="s">
        <v>9</v>
      </c>
      <c r="D691" s="45">
        <v>189019.87</v>
      </c>
      <c r="E691" s="50"/>
      <c r="F691" s="44"/>
      <c r="G691" s="144"/>
      <c r="H691" s="97"/>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s="55" customFormat="1" ht="51" x14ac:dyDescent="0.2">
      <c r="A692" s="145">
        <v>7132220085</v>
      </c>
      <c r="B692" s="148" t="s">
        <v>1253</v>
      </c>
      <c r="C692" s="44" t="s">
        <v>9</v>
      </c>
      <c r="D692" s="45">
        <v>951166.23</v>
      </c>
      <c r="E692" s="50"/>
      <c r="F692" s="44"/>
      <c r="G692" s="144"/>
      <c r="H692" s="97"/>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s="55" customFormat="1" ht="51" x14ac:dyDescent="0.2">
      <c r="A693" s="147">
        <v>7132220086</v>
      </c>
      <c r="B693" s="148" t="s">
        <v>1254</v>
      </c>
      <c r="C693" s="44" t="s">
        <v>9</v>
      </c>
      <c r="D693" s="45">
        <v>1353934.78</v>
      </c>
      <c r="E693" s="50"/>
      <c r="F693" s="44"/>
      <c r="G693" s="144"/>
      <c r="H693" s="97"/>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21.75" customHeight="1" x14ac:dyDescent="0.2">
      <c r="A694" s="147">
        <v>7130640008</v>
      </c>
      <c r="B694" s="50" t="s">
        <v>1038</v>
      </c>
      <c r="C694" s="44" t="s">
        <v>9</v>
      </c>
      <c r="D694" s="45" t="s">
        <v>1542</v>
      </c>
      <c r="E694" s="43"/>
      <c r="F694" s="384"/>
      <c r="G694" s="384" t="s">
        <v>85</v>
      </c>
      <c r="H694" s="97"/>
    </row>
    <row r="695" spans="1:54" ht="30.75" customHeight="1" x14ac:dyDescent="0.2">
      <c r="A695" s="147">
        <v>7130300055</v>
      </c>
      <c r="B695" s="50" t="s">
        <v>1543</v>
      </c>
      <c r="C695" s="44" t="s">
        <v>9</v>
      </c>
      <c r="D695" s="45">
        <v>173</v>
      </c>
      <c r="E695" s="43"/>
      <c r="F695" s="384" t="s">
        <v>1539</v>
      </c>
      <c r="G695" s="384" t="s">
        <v>1551</v>
      </c>
      <c r="H695" s="97"/>
    </row>
    <row r="696" spans="1:54" ht="28.5" customHeight="1" x14ac:dyDescent="0.2">
      <c r="A696" s="147">
        <v>7130300056</v>
      </c>
      <c r="B696" s="50" t="s">
        <v>1544</v>
      </c>
      <c r="C696" s="44" t="s">
        <v>9</v>
      </c>
      <c r="D696" s="45">
        <v>293</v>
      </c>
      <c r="E696" s="43"/>
      <c r="F696" s="384" t="s">
        <v>1539</v>
      </c>
      <c r="G696" s="384" t="s">
        <v>1551</v>
      </c>
      <c r="H696" s="97"/>
    </row>
    <row r="697" spans="1:54" ht="24" customHeight="1" x14ac:dyDescent="0.2">
      <c r="A697" s="42">
        <v>7131210011</v>
      </c>
      <c r="B697" s="50" t="s">
        <v>1039</v>
      </c>
      <c r="C697" s="44" t="s">
        <v>9</v>
      </c>
      <c r="D697" s="45">
        <v>76.23</v>
      </c>
      <c r="E697" s="43" t="s">
        <v>1040</v>
      </c>
      <c r="F697" s="149"/>
      <c r="G697" s="67"/>
      <c r="H697" s="97"/>
    </row>
    <row r="698" spans="1:54" ht="24" customHeight="1" x14ac:dyDescent="0.2">
      <c r="A698" s="42">
        <v>7131210009</v>
      </c>
      <c r="B698" s="50" t="s">
        <v>1041</v>
      </c>
      <c r="C698" s="44" t="s">
        <v>12</v>
      </c>
      <c r="D698" s="45">
        <v>239.59</v>
      </c>
      <c r="E698" s="50" t="s">
        <v>1041</v>
      </c>
      <c r="F698" s="149"/>
      <c r="G698" s="67"/>
      <c r="H698" s="97"/>
    </row>
    <row r="699" spans="1:54" ht="24" customHeight="1" x14ac:dyDescent="0.2">
      <c r="A699" s="42">
        <v>7131210030</v>
      </c>
      <c r="B699" s="66" t="s">
        <v>1042</v>
      </c>
      <c r="C699" s="150" t="s">
        <v>12</v>
      </c>
      <c r="D699" s="45">
        <v>2466.17</v>
      </c>
      <c r="E699" s="66" t="s">
        <v>1042</v>
      </c>
      <c r="F699" s="149"/>
      <c r="G699" s="67"/>
      <c r="H699" s="97"/>
    </row>
    <row r="700" spans="1:54" ht="24" customHeight="1" x14ac:dyDescent="0.2">
      <c r="A700" s="42">
        <v>7131210031</v>
      </c>
      <c r="B700" s="66" t="s">
        <v>1043</v>
      </c>
      <c r="C700" s="150" t="s">
        <v>12</v>
      </c>
      <c r="D700" s="45">
        <v>3185.78</v>
      </c>
      <c r="E700" s="66" t="s">
        <v>1043</v>
      </c>
      <c r="F700" s="149"/>
      <c r="G700" s="67"/>
      <c r="H700" s="97"/>
    </row>
    <row r="701" spans="1:54" ht="24" customHeight="1" x14ac:dyDescent="0.2">
      <c r="A701" s="42">
        <v>7131210032</v>
      </c>
      <c r="B701" s="66" t="s">
        <v>1044</v>
      </c>
      <c r="C701" s="150" t="s">
        <v>12</v>
      </c>
      <c r="D701" s="45">
        <v>4506.68</v>
      </c>
      <c r="E701" s="66" t="s">
        <v>1044</v>
      </c>
      <c r="F701" s="149"/>
      <c r="G701" s="67"/>
      <c r="H701" s="97"/>
    </row>
    <row r="702" spans="1:54" ht="24" customHeight="1" x14ac:dyDescent="0.2">
      <c r="A702" s="42">
        <v>7131210033</v>
      </c>
      <c r="B702" s="66" t="s">
        <v>1045</v>
      </c>
      <c r="C702" s="150" t="s">
        <v>12</v>
      </c>
      <c r="D702" s="45">
        <v>6124.58</v>
      </c>
      <c r="E702" s="66" t="s">
        <v>1045</v>
      </c>
      <c r="F702" s="149"/>
      <c r="G702" s="67"/>
      <c r="H702" s="97"/>
    </row>
    <row r="703" spans="1:54" ht="24" customHeight="1" x14ac:dyDescent="0.2">
      <c r="A703" s="42">
        <v>7131210034</v>
      </c>
      <c r="B703" s="66" t="s">
        <v>1046</v>
      </c>
      <c r="C703" s="150" t="s">
        <v>12</v>
      </c>
      <c r="D703" s="45">
        <v>10801.4</v>
      </c>
      <c r="E703" s="66" t="s">
        <v>1046</v>
      </c>
      <c r="F703" s="149"/>
      <c r="G703" s="67"/>
      <c r="H703" s="97"/>
    </row>
    <row r="704" spans="1:54" ht="24" customHeight="1" x14ac:dyDescent="0.2">
      <c r="A704" s="42">
        <v>7131210035</v>
      </c>
      <c r="B704" s="66" t="s">
        <v>1047</v>
      </c>
      <c r="C704" s="150" t="s">
        <v>12</v>
      </c>
      <c r="D704" s="45">
        <v>10479.41</v>
      </c>
      <c r="E704" s="66" t="s">
        <v>1047</v>
      </c>
      <c r="F704" s="149"/>
      <c r="G704" s="67"/>
      <c r="H704" s="97"/>
    </row>
    <row r="705" spans="1:54" ht="24" customHeight="1" x14ac:dyDescent="0.2">
      <c r="A705" s="42">
        <v>7131210036</v>
      </c>
      <c r="B705" s="66" t="s">
        <v>1048</v>
      </c>
      <c r="C705" s="150" t="s">
        <v>12</v>
      </c>
      <c r="D705" s="45">
        <v>6998.47</v>
      </c>
      <c r="E705" s="66" t="s">
        <v>1048</v>
      </c>
      <c r="F705" s="149"/>
      <c r="G705" s="67"/>
      <c r="H705" s="97"/>
    </row>
    <row r="706" spans="1:54" customFormat="1" ht="24" customHeight="1" x14ac:dyDescent="0.2">
      <c r="A706" s="91">
        <v>7131210023</v>
      </c>
      <c r="B706" s="19" t="s">
        <v>1049</v>
      </c>
      <c r="C706" s="29" t="s">
        <v>41</v>
      </c>
      <c r="D706" s="45"/>
      <c r="E706" s="16" t="s">
        <v>1050</v>
      </c>
      <c r="F706" s="20"/>
      <c r="G706" s="70" t="s">
        <v>85</v>
      </c>
      <c r="H706" s="6"/>
    </row>
    <row r="707" spans="1:54" customFormat="1" ht="24" customHeight="1" x14ac:dyDescent="0.2">
      <c r="A707" s="91">
        <v>7131210024</v>
      </c>
      <c r="B707" s="19" t="s">
        <v>1051</v>
      </c>
      <c r="C707" s="29" t="s">
        <v>41</v>
      </c>
      <c r="D707" s="45"/>
      <c r="E707" s="16" t="s">
        <v>1052</v>
      </c>
      <c r="F707" s="20"/>
      <c r="G707" s="70" t="s">
        <v>85</v>
      </c>
      <c r="H707" s="6"/>
    </row>
    <row r="708" spans="1:54" customFormat="1" ht="24" customHeight="1" x14ac:dyDescent="0.2">
      <c r="A708" s="91">
        <v>7131210025</v>
      </c>
      <c r="B708" s="19" t="s">
        <v>1053</v>
      </c>
      <c r="C708" s="29" t="s">
        <v>41</v>
      </c>
      <c r="D708" s="45"/>
      <c r="E708" s="16" t="s">
        <v>1054</v>
      </c>
      <c r="F708" s="20"/>
      <c r="G708" s="70" t="s">
        <v>85</v>
      </c>
      <c r="H708" s="6"/>
    </row>
    <row r="709" spans="1:54" ht="32.25" customHeight="1" x14ac:dyDescent="0.2">
      <c r="A709" s="49">
        <v>7131941763</v>
      </c>
      <c r="B709" s="86" t="s">
        <v>1055</v>
      </c>
      <c r="C709" s="51" t="s">
        <v>2</v>
      </c>
      <c r="D709" s="45">
        <v>942179.74</v>
      </c>
      <c r="E709" s="86" t="s">
        <v>1056</v>
      </c>
      <c r="F709" s="51"/>
      <c r="G709" s="52"/>
      <c r="H709" s="97"/>
    </row>
    <row r="710" spans="1:54" ht="32.25" customHeight="1" x14ac:dyDescent="0.2">
      <c r="A710" s="49">
        <v>7131941764</v>
      </c>
      <c r="B710" s="86" t="s">
        <v>1057</v>
      </c>
      <c r="C710" s="51" t="s">
        <v>2</v>
      </c>
      <c r="D710" s="45">
        <v>1338337.02</v>
      </c>
      <c r="E710" s="86" t="s">
        <v>1058</v>
      </c>
      <c r="F710" s="51"/>
      <c r="G710" s="52"/>
      <c r="H710" s="97"/>
    </row>
    <row r="711" spans="1:54" ht="38.25" x14ac:dyDescent="0.2">
      <c r="A711" s="49">
        <v>7131941765</v>
      </c>
      <c r="B711" s="86" t="s">
        <v>1059</v>
      </c>
      <c r="C711" s="51" t="s">
        <v>2</v>
      </c>
      <c r="D711" s="45">
        <v>1727438.02</v>
      </c>
      <c r="E711" s="86" t="s">
        <v>1060</v>
      </c>
      <c r="F711" s="51"/>
      <c r="G711" s="52"/>
      <c r="H711" s="97"/>
    </row>
    <row r="712" spans="1:54" ht="33" customHeight="1" x14ac:dyDescent="0.2">
      <c r="A712" s="49">
        <v>7131941766</v>
      </c>
      <c r="B712" s="86" t="s">
        <v>1061</v>
      </c>
      <c r="C712" s="51" t="s">
        <v>2</v>
      </c>
      <c r="D712" s="45">
        <v>2116539.0299999998</v>
      </c>
      <c r="E712" s="86" t="s">
        <v>1062</v>
      </c>
      <c r="F712" s="51"/>
      <c r="G712" s="52"/>
      <c r="H712" s="97"/>
    </row>
    <row r="713" spans="1:54" ht="24" customHeight="1" x14ac:dyDescent="0.2">
      <c r="A713" s="49">
        <v>7131941767</v>
      </c>
      <c r="B713" s="86" t="s">
        <v>1063</v>
      </c>
      <c r="C713" s="51" t="s">
        <v>2</v>
      </c>
      <c r="D713" s="45">
        <v>339015.14</v>
      </c>
      <c r="E713" s="86" t="s">
        <v>1063</v>
      </c>
      <c r="F713" s="51"/>
      <c r="G713" s="52"/>
      <c r="H713" s="97"/>
    </row>
    <row r="714" spans="1:54" ht="24" customHeight="1" x14ac:dyDescent="0.2">
      <c r="A714" s="49">
        <v>7131941768</v>
      </c>
      <c r="B714" s="86" t="s">
        <v>1064</v>
      </c>
      <c r="C714" s="51" t="s">
        <v>2</v>
      </c>
      <c r="D714" s="45">
        <v>396157.28</v>
      </c>
      <c r="E714" s="86" t="s">
        <v>1064</v>
      </c>
      <c r="F714" s="51"/>
      <c r="G714" s="52"/>
      <c r="H714" s="97"/>
    </row>
    <row r="715" spans="1:54" s="55" customFormat="1" ht="28.5" customHeight="1" x14ac:dyDescent="0.2">
      <c r="A715" s="49">
        <v>7132230028</v>
      </c>
      <c r="B715" s="43" t="s">
        <v>1065</v>
      </c>
      <c r="C715" s="51" t="s">
        <v>9</v>
      </c>
      <c r="D715" s="45">
        <v>247754.7</v>
      </c>
      <c r="E715" s="151" t="s">
        <v>1066</v>
      </c>
      <c r="F715" s="50"/>
      <c r="G715" s="50"/>
      <c r="H715" s="97"/>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s="55" customFormat="1" ht="28.5" customHeight="1" x14ac:dyDescent="0.2">
      <c r="A716" s="49">
        <v>7132230029</v>
      </c>
      <c r="B716" s="43" t="s">
        <v>1067</v>
      </c>
      <c r="C716" s="51" t="s">
        <v>9</v>
      </c>
      <c r="D716" s="45">
        <v>247754.7</v>
      </c>
      <c r="E716" s="151" t="s">
        <v>1068</v>
      </c>
      <c r="F716" s="50"/>
      <c r="G716" s="50"/>
      <c r="H716" s="97"/>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s="55" customFormat="1" ht="28.5" customHeight="1" x14ac:dyDescent="0.2">
      <c r="A717" s="49">
        <v>7132230030</v>
      </c>
      <c r="B717" s="43" t="s">
        <v>1069</v>
      </c>
      <c r="C717" s="51" t="s">
        <v>9</v>
      </c>
      <c r="D717" s="45">
        <v>247754.7</v>
      </c>
      <c r="E717" s="86" t="s">
        <v>1070</v>
      </c>
      <c r="F717" s="50"/>
      <c r="G717" s="50"/>
      <c r="H717" s="97"/>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s="55" customFormat="1" ht="28.5" customHeight="1" x14ac:dyDescent="0.2">
      <c r="A718" s="49">
        <v>7132230031</v>
      </c>
      <c r="B718" s="43" t="s">
        <v>1071</v>
      </c>
      <c r="C718" s="51" t="s">
        <v>9</v>
      </c>
      <c r="D718" s="45">
        <v>118159.93</v>
      </c>
      <c r="E718" s="86" t="s">
        <v>1072</v>
      </c>
      <c r="F718" s="50"/>
      <c r="G718" s="50"/>
      <c r="H718" s="97"/>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s="55" customFormat="1" ht="28.5" customHeight="1" x14ac:dyDescent="0.2">
      <c r="A719" s="49">
        <v>7132230020</v>
      </c>
      <c r="B719" s="78" t="s">
        <v>1073</v>
      </c>
      <c r="C719" s="69" t="s">
        <v>9</v>
      </c>
      <c r="D719" s="45">
        <v>118159.93</v>
      </c>
      <c r="E719" s="86" t="s">
        <v>1074</v>
      </c>
      <c r="F719" s="50"/>
      <c r="G719" s="113"/>
      <c r="H719" s="97"/>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s="55" customFormat="1" ht="28.5" customHeight="1" x14ac:dyDescent="0.2">
      <c r="A720" s="49">
        <v>7132230010</v>
      </c>
      <c r="B720" s="43" t="s">
        <v>1075</v>
      </c>
      <c r="C720" s="51" t="s">
        <v>9</v>
      </c>
      <c r="D720" s="45">
        <v>118159.93</v>
      </c>
      <c r="E720" s="86" t="s">
        <v>1076</v>
      </c>
      <c r="F720" s="51"/>
      <c r="G720" s="52"/>
      <c r="H720" s="97"/>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8" ht="28.5" customHeight="1" x14ac:dyDescent="0.2">
      <c r="A721" s="49">
        <v>7132230027</v>
      </c>
      <c r="B721" s="78" t="s">
        <v>1077</v>
      </c>
      <c r="C721" s="69" t="s">
        <v>9</v>
      </c>
      <c r="D721" s="45">
        <v>118161.96</v>
      </c>
      <c r="E721" s="86" t="s">
        <v>1078</v>
      </c>
      <c r="F721" s="51"/>
      <c r="G721" s="67"/>
      <c r="H721" s="97"/>
    </row>
    <row r="722" spans="1:8" ht="38.25" x14ac:dyDescent="0.2">
      <c r="A722" s="71">
        <v>7131980004</v>
      </c>
      <c r="B722" s="50" t="s">
        <v>1079</v>
      </c>
      <c r="C722" s="44" t="s">
        <v>16</v>
      </c>
      <c r="D722" s="45">
        <v>286343.86</v>
      </c>
      <c r="E722" s="86"/>
      <c r="F722" s="51"/>
      <c r="G722" s="133"/>
      <c r="H722" s="97"/>
    </row>
    <row r="723" spans="1:8" ht="39" customHeight="1" x14ac:dyDescent="0.2">
      <c r="A723" s="71">
        <v>7131980005</v>
      </c>
      <c r="B723" s="50" t="s">
        <v>1080</v>
      </c>
      <c r="C723" s="44" t="s">
        <v>16</v>
      </c>
      <c r="D723" s="45">
        <v>529487.64</v>
      </c>
      <c r="E723" s="86"/>
      <c r="F723" s="51"/>
      <c r="G723" s="133"/>
      <c r="H723" s="97"/>
    </row>
    <row r="724" spans="1:8" ht="39.75" customHeight="1" x14ac:dyDescent="0.2">
      <c r="A724" s="71">
        <v>7131980006</v>
      </c>
      <c r="B724" s="50" t="s">
        <v>1081</v>
      </c>
      <c r="C724" s="44" t="s">
        <v>16</v>
      </c>
      <c r="D724" s="45">
        <v>642414.32999999996</v>
      </c>
      <c r="E724" s="86"/>
      <c r="F724" s="51"/>
      <c r="G724" s="133"/>
      <c r="H724" s="97"/>
    </row>
    <row r="725" spans="1:8" ht="54.75" customHeight="1" x14ac:dyDescent="0.2">
      <c r="A725" s="71">
        <v>7131980007</v>
      </c>
      <c r="B725" s="50" t="s">
        <v>1082</v>
      </c>
      <c r="C725" s="44" t="s">
        <v>16</v>
      </c>
      <c r="D725" s="45">
        <v>1023681.73</v>
      </c>
      <c r="E725" s="86"/>
      <c r="F725" s="51"/>
      <c r="G725" s="133"/>
      <c r="H725" s="97"/>
    </row>
    <row r="726" spans="1:8" ht="63.75" x14ac:dyDescent="0.2">
      <c r="A726" s="71">
        <v>7131980008</v>
      </c>
      <c r="B726" s="50" t="s">
        <v>1083</v>
      </c>
      <c r="C726" s="44" t="s">
        <v>16</v>
      </c>
      <c r="D726" s="45">
        <v>1618925.4</v>
      </c>
      <c r="E726" s="86"/>
      <c r="F726" s="51"/>
      <c r="G726" s="136"/>
      <c r="H726" s="97"/>
    </row>
    <row r="727" spans="1:8" ht="53.25" customHeight="1" x14ac:dyDescent="0.2">
      <c r="A727" s="71">
        <v>7131941001</v>
      </c>
      <c r="B727" s="135" t="s">
        <v>1142</v>
      </c>
      <c r="C727" s="69" t="s">
        <v>16</v>
      </c>
      <c r="D727" s="45">
        <v>100993.12</v>
      </c>
      <c r="E727" s="86"/>
      <c r="F727" s="51"/>
      <c r="G727" s="152"/>
      <c r="H727" s="97"/>
    </row>
    <row r="728" spans="1:8" ht="76.5" x14ac:dyDescent="0.2">
      <c r="A728" s="71">
        <v>7131941002</v>
      </c>
      <c r="B728" s="135" t="s">
        <v>1147</v>
      </c>
      <c r="C728" s="69" t="s">
        <v>16</v>
      </c>
      <c r="D728" s="45">
        <v>1558450.43</v>
      </c>
      <c r="E728" s="86"/>
      <c r="F728" s="51"/>
      <c r="G728" s="152"/>
      <c r="H728" s="97"/>
    </row>
    <row r="729" spans="1:8" ht="76.5" x14ac:dyDescent="0.2">
      <c r="A729" s="71">
        <v>7131941003</v>
      </c>
      <c r="B729" s="135" t="s">
        <v>1148</v>
      </c>
      <c r="C729" s="69" t="s">
        <v>16</v>
      </c>
      <c r="D729" s="45">
        <v>1269254.07</v>
      </c>
      <c r="E729" s="86"/>
      <c r="F729" s="51"/>
      <c r="G729" s="152"/>
      <c r="H729" s="97"/>
    </row>
    <row r="730" spans="1:8" ht="24" customHeight="1" x14ac:dyDescent="0.2">
      <c r="A730" s="71">
        <v>7131980001</v>
      </c>
      <c r="B730" s="50" t="s">
        <v>1084</v>
      </c>
      <c r="C730" s="44" t="s">
        <v>16</v>
      </c>
      <c r="D730" s="45">
        <v>83930.59</v>
      </c>
      <c r="E730" s="86"/>
      <c r="F730" s="51"/>
      <c r="G730" s="128"/>
      <c r="H730" s="97"/>
    </row>
    <row r="731" spans="1:8" ht="24" customHeight="1" x14ac:dyDescent="0.2">
      <c r="A731" s="49">
        <v>7131920028</v>
      </c>
      <c r="B731" s="50" t="s">
        <v>1085</v>
      </c>
      <c r="C731" s="44" t="s">
        <v>16</v>
      </c>
      <c r="D731" s="45">
        <v>12173.32</v>
      </c>
      <c r="E731" s="86"/>
      <c r="F731" s="51"/>
      <c r="G731" s="128"/>
      <c r="H731" s="97"/>
    </row>
    <row r="732" spans="1:8" ht="40.5" customHeight="1" x14ac:dyDescent="0.2">
      <c r="A732" s="49">
        <v>7132486843</v>
      </c>
      <c r="B732" s="66" t="s">
        <v>1086</v>
      </c>
      <c r="C732" s="44" t="s">
        <v>1087</v>
      </c>
      <c r="D732" s="45">
        <v>9507.9699999999993</v>
      </c>
      <c r="E732" s="86"/>
      <c r="F732" s="51"/>
      <c r="G732" s="67" t="s">
        <v>579</v>
      </c>
      <c r="H732" s="97"/>
    </row>
    <row r="733" spans="1:8" ht="24" customHeight="1" x14ac:dyDescent="0.2">
      <c r="A733" s="49">
        <v>7130840003</v>
      </c>
      <c r="B733" s="50" t="s">
        <v>1088</v>
      </c>
      <c r="C733" s="44" t="s">
        <v>16</v>
      </c>
      <c r="D733" s="45">
        <v>1095.5899999999999</v>
      </c>
      <c r="E733" s="86"/>
      <c r="F733" s="51"/>
      <c r="G733" s="128"/>
      <c r="H733" s="97"/>
    </row>
    <row r="734" spans="1:8" ht="24" customHeight="1" x14ac:dyDescent="0.2">
      <c r="A734" s="49">
        <v>7131950396</v>
      </c>
      <c r="B734" s="87" t="s">
        <v>1089</v>
      </c>
      <c r="C734" s="44" t="s">
        <v>16</v>
      </c>
      <c r="D734" s="45">
        <v>166.46</v>
      </c>
      <c r="E734" s="86"/>
      <c r="F734" s="51"/>
      <c r="G734" s="128"/>
      <c r="H734" s="97"/>
    </row>
    <row r="735" spans="1:8" ht="24" customHeight="1" x14ac:dyDescent="0.2">
      <c r="A735" s="49">
        <v>7132406800</v>
      </c>
      <c r="B735" s="153" t="s">
        <v>1090</v>
      </c>
      <c r="C735" s="83" t="s">
        <v>1087</v>
      </c>
      <c r="D735" s="45">
        <v>11065.53</v>
      </c>
      <c r="E735" s="86"/>
      <c r="F735" s="51"/>
      <c r="G735" s="128"/>
      <c r="H735" s="97"/>
    </row>
    <row r="736" spans="1:8" ht="24" customHeight="1" x14ac:dyDescent="0.2">
      <c r="A736" s="49">
        <v>7131210840</v>
      </c>
      <c r="B736" s="50" t="s">
        <v>1091</v>
      </c>
      <c r="C736" s="44" t="s">
        <v>16</v>
      </c>
      <c r="D736" s="45">
        <v>16959.3</v>
      </c>
      <c r="E736" s="86"/>
      <c r="F736" s="51"/>
      <c r="G736" s="154" t="s">
        <v>1092</v>
      </c>
      <c r="H736" s="97"/>
    </row>
    <row r="737" spans="1:54" ht="28.5" customHeight="1" x14ac:dyDescent="0.2">
      <c r="A737" s="49">
        <v>7132455003</v>
      </c>
      <c r="B737" s="155" t="s">
        <v>1093</v>
      </c>
      <c r="C737" s="44" t="s">
        <v>16</v>
      </c>
      <c r="D737" s="45">
        <v>160.66999999999999</v>
      </c>
      <c r="E737" s="66" t="s">
        <v>1094</v>
      </c>
      <c r="F737" s="51"/>
      <c r="G737" s="67"/>
      <c r="H737" s="97"/>
    </row>
    <row r="738" spans="1:54" ht="27.75" customHeight="1" x14ac:dyDescent="0.2">
      <c r="A738" s="49">
        <v>7132455004</v>
      </c>
      <c r="B738" s="155" t="s">
        <v>1095</v>
      </c>
      <c r="C738" s="44" t="s">
        <v>16</v>
      </c>
      <c r="D738" s="45">
        <v>126.24</v>
      </c>
      <c r="E738" s="66" t="s">
        <v>1096</v>
      </c>
      <c r="F738" s="51"/>
      <c r="G738" s="67"/>
      <c r="H738" s="97"/>
    </row>
    <row r="739" spans="1:54" ht="24" customHeight="1" x14ac:dyDescent="0.2">
      <c r="A739" s="49">
        <v>7131920004</v>
      </c>
      <c r="B739" s="156" t="s">
        <v>1097</v>
      </c>
      <c r="C739" s="44" t="s">
        <v>16</v>
      </c>
      <c r="D739" s="45">
        <v>13.64</v>
      </c>
      <c r="E739" s="66" t="s">
        <v>1097</v>
      </c>
      <c r="F739" s="51"/>
      <c r="G739" s="67"/>
      <c r="H739" s="97"/>
    </row>
    <row r="740" spans="1:54" ht="24" customHeight="1" x14ac:dyDescent="0.2">
      <c r="A740" s="49">
        <v>7131920005</v>
      </c>
      <c r="B740" s="156" t="s">
        <v>1098</v>
      </c>
      <c r="C740" s="44" t="s">
        <v>16</v>
      </c>
      <c r="D740" s="45">
        <v>34.11</v>
      </c>
      <c r="E740" s="157" t="s">
        <v>1098</v>
      </c>
      <c r="F740" s="51"/>
      <c r="G740" s="67"/>
      <c r="H740" s="97"/>
    </row>
    <row r="741" spans="1:54" ht="24" customHeight="1" x14ac:dyDescent="0.2">
      <c r="A741" s="49">
        <v>7131920006</v>
      </c>
      <c r="B741" s="156" t="s">
        <v>1099</v>
      </c>
      <c r="C741" s="44" t="s">
        <v>16</v>
      </c>
      <c r="D741" s="45">
        <v>20.47</v>
      </c>
      <c r="E741" s="157" t="s">
        <v>1099</v>
      </c>
      <c r="F741" s="51"/>
      <c r="G741" s="67"/>
      <c r="H741" s="97"/>
    </row>
    <row r="742" spans="1:54" ht="28.5" customHeight="1" x14ac:dyDescent="0.2">
      <c r="A742" s="49">
        <v>7131390482</v>
      </c>
      <c r="B742" s="158" t="s">
        <v>1100</v>
      </c>
      <c r="C742" s="44" t="s">
        <v>16</v>
      </c>
      <c r="D742" s="45">
        <v>57.38</v>
      </c>
      <c r="E742" s="159" t="s">
        <v>1101</v>
      </c>
      <c r="F742" s="51"/>
      <c r="G742" s="67"/>
      <c r="H742" s="97"/>
    </row>
    <row r="743" spans="1:54" ht="47.25" customHeight="1" x14ac:dyDescent="0.2">
      <c r="A743" s="49">
        <v>7130310081</v>
      </c>
      <c r="B743" s="158" t="s">
        <v>1102</v>
      </c>
      <c r="C743" s="51" t="s">
        <v>6</v>
      </c>
      <c r="D743" s="45">
        <v>9.6</v>
      </c>
      <c r="E743" s="159" t="s">
        <v>1103</v>
      </c>
      <c r="F743" s="51"/>
      <c r="G743" s="67"/>
      <c r="H743" s="97"/>
      <c r="K743" s="160"/>
    </row>
    <row r="744" spans="1:54" ht="29.25" customHeight="1" x14ac:dyDescent="0.2">
      <c r="A744" s="49">
        <v>7132461006</v>
      </c>
      <c r="B744" s="158" t="s">
        <v>1104</v>
      </c>
      <c r="C744" s="51" t="s">
        <v>1105</v>
      </c>
      <c r="D744" s="45">
        <v>6.38</v>
      </c>
      <c r="E744" s="159" t="s">
        <v>1106</v>
      </c>
      <c r="F744" s="51"/>
      <c r="G744" s="67"/>
      <c r="H744" s="97"/>
      <c r="K744" s="160"/>
    </row>
    <row r="745" spans="1:54" ht="24" customHeight="1" x14ac:dyDescent="0.2">
      <c r="A745" s="49">
        <v>7132498054</v>
      </c>
      <c r="B745" s="161" t="s">
        <v>1107</v>
      </c>
      <c r="C745" s="51" t="s">
        <v>16</v>
      </c>
      <c r="D745" s="45">
        <v>6.3</v>
      </c>
      <c r="E745" s="162" t="s">
        <v>1107</v>
      </c>
      <c r="F745" s="51"/>
      <c r="G745" s="67"/>
      <c r="H745" s="97"/>
      <c r="K745" s="160"/>
    </row>
    <row r="746" spans="1:54" ht="24" customHeight="1" x14ac:dyDescent="0.2">
      <c r="A746" s="163">
        <v>7131397216</v>
      </c>
      <c r="B746" s="164" t="s">
        <v>1108</v>
      </c>
      <c r="C746" s="51" t="s">
        <v>7</v>
      </c>
      <c r="D746" s="45">
        <v>241.71</v>
      </c>
      <c r="E746" s="51"/>
      <c r="F746" s="51"/>
      <c r="G746" s="46"/>
      <c r="H746" s="97"/>
      <c r="K746" s="160"/>
    </row>
    <row r="747" spans="1:54" ht="26.25" customHeight="1" x14ac:dyDescent="0.2">
      <c r="A747" s="163">
        <v>7132010551</v>
      </c>
      <c r="B747" s="165" t="s">
        <v>1109</v>
      </c>
      <c r="C747" s="51" t="s">
        <v>16</v>
      </c>
      <c r="D747" s="45">
        <v>9846.82</v>
      </c>
      <c r="E747" s="51"/>
      <c r="F747" s="51"/>
      <c r="G747" s="46"/>
      <c r="H747" s="97"/>
      <c r="K747" s="160"/>
    </row>
    <row r="748" spans="1:54" ht="33" customHeight="1" x14ac:dyDescent="0.2">
      <c r="A748" s="163">
        <v>7132010552</v>
      </c>
      <c r="B748" s="164" t="s">
        <v>1110</v>
      </c>
      <c r="C748" s="51" t="s">
        <v>12</v>
      </c>
      <c r="D748" s="45">
        <v>12320.24</v>
      </c>
      <c r="E748" s="51"/>
      <c r="F748" s="51"/>
      <c r="G748" s="46"/>
      <c r="H748" s="97"/>
      <c r="K748" s="160"/>
    </row>
    <row r="749" spans="1:54" ht="24" customHeight="1" x14ac:dyDescent="0.2">
      <c r="A749" s="166">
        <v>7132478005</v>
      </c>
      <c r="B749" s="164" t="s">
        <v>1111</v>
      </c>
      <c r="C749" s="167" t="s">
        <v>16</v>
      </c>
      <c r="D749" s="45">
        <v>854.11</v>
      </c>
      <c r="E749" s="168" t="s">
        <v>1111</v>
      </c>
      <c r="F749" s="51"/>
      <c r="G749" s="46"/>
      <c r="H749" s="97"/>
      <c r="K749" s="160"/>
    </row>
    <row r="750" spans="1:54" ht="27" customHeight="1" x14ac:dyDescent="0.2">
      <c r="A750" s="49">
        <v>7132089020</v>
      </c>
      <c r="B750" s="164" t="s">
        <v>1112</v>
      </c>
      <c r="C750" s="167" t="s">
        <v>16</v>
      </c>
      <c r="D750" s="45">
        <v>793.26</v>
      </c>
      <c r="E750" s="169" t="s">
        <v>1113</v>
      </c>
      <c r="F750" s="51"/>
      <c r="G750" s="46"/>
      <c r="H750" s="97"/>
      <c r="K750" s="160"/>
    </row>
    <row r="751" spans="1:54" ht="24" customHeight="1" x14ac:dyDescent="0.2">
      <c r="A751" s="49">
        <v>7132200004</v>
      </c>
      <c r="B751" s="86" t="s">
        <v>1114</v>
      </c>
      <c r="C751" s="85" t="s">
        <v>9</v>
      </c>
      <c r="D751" s="45">
        <v>134.03</v>
      </c>
      <c r="E751" s="46"/>
      <c r="F751" s="51" t="s">
        <v>1115</v>
      </c>
      <c r="G751" s="46"/>
      <c r="H751" s="97"/>
      <c r="K751" s="160"/>
    </row>
    <row r="752" spans="1:54" s="55" customFormat="1" ht="30.75" customHeight="1" x14ac:dyDescent="0.2">
      <c r="A752" s="49">
        <v>7131310032</v>
      </c>
      <c r="B752" s="50" t="s">
        <v>1149</v>
      </c>
      <c r="C752" s="167" t="s">
        <v>16</v>
      </c>
      <c r="D752" s="45">
        <v>298532.92</v>
      </c>
      <c r="E752" s="51"/>
      <c r="F752" s="154"/>
      <c r="G752" s="154"/>
      <c r="H752" s="97"/>
      <c r="I752" s="38"/>
      <c r="J752" s="38"/>
      <c r="K752" s="160"/>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s="55" customFormat="1" ht="24" customHeight="1" x14ac:dyDescent="0.2">
      <c r="A753" s="49">
        <v>7131310048</v>
      </c>
      <c r="B753" s="50" t="s">
        <v>1255</v>
      </c>
      <c r="C753" s="167" t="s">
        <v>16</v>
      </c>
      <c r="D753" s="45">
        <v>283023</v>
      </c>
      <c r="E753" s="51"/>
      <c r="F753" s="154"/>
      <c r="G753" s="154"/>
      <c r="H753" s="97"/>
      <c r="I753" s="38"/>
      <c r="J753" s="38"/>
      <c r="K753" s="160"/>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s="55" customFormat="1" ht="24" customHeight="1" x14ac:dyDescent="0.2">
      <c r="A754" s="49">
        <v>7131310049</v>
      </c>
      <c r="B754" s="78" t="s">
        <v>1256</v>
      </c>
      <c r="C754" s="167" t="s">
        <v>16</v>
      </c>
      <c r="D754" s="45">
        <v>283023</v>
      </c>
      <c r="E754" s="51"/>
      <c r="F754" s="154"/>
      <c r="G754" s="154"/>
      <c r="H754" s="97"/>
      <c r="I754" s="38"/>
      <c r="J754" s="38"/>
      <c r="K754" s="160"/>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s="55" customFormat="1" ht="24" customHeight="1" x14ac:dyDescent="0.2">
      <c r="A755" s="49"/>
      <c r="B755" s="78" t="s">
        <v>1175</v>
      </c>
      <c r="C755" s="167" t="s">
        <v>253</v>
      </c>
      <c r="D755" s="45">
        <v>25515.61</v>
      </c>
      <c r="E755" s="51"/>
      <c r="F755" s="154"/>
      <c r="G755" s="154"/>
      <c r="H755" s="97"/>
      <c r="I755" s="38"/>
      <c r="J755" s="38"/>
      <c r="K755" s="160"/>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33.75" customHeight="1" x14ac:dyDescent="0.2">
      <c r="A756" s="170">
        <v>7132401667</v>
      </c>
      <c r="B756" s="171" t="s">
        <v>1257</v>
      </c>
      <c r="C756" s="172" t="s">
        <v>16</v>
      </c>
      <c r="D756" s="45">
        <v>14726.4</v>
      </c>
      <c r="E756" s="174" t="s">
        <v>1258</v>
      </c>
      <c r="F756" s="154"/>
      <c r="G756" s="154"/>
      <c r="H756" s="97"/>
      <c r="K756" s="160"/>
    </row>
    <row r="757" spans="1:54" ht="34.5" customHeight="1" x14ac:dyDescent="0.2">
      <c r="A757" s="49">
        <v>7132401205</v>
      </c>
      <c r="B757" s="171" t="s">
        <v>1259</v>
      </c>
      <c r="C757" s="172" t="s">
        <v>16</v>
      </c>
      <c r="D757" s="45">
        <v>7552</v>
      </c>
      <c r="E757" s="174"/>
      <c r="F757" s="154"/>
      <c r="G757" s="321"/>
      <c r="H757" s="97"/>
      <c r="K757" s="160"/>
    </row>
    <row r="758" spans="1:54" ht="33" customHeight="1" x14ac:dyDescent="0.2">
      <c r="A758" s="170">
        <v>7132409830</v>
      </c>
      <c r="B758" s="171" t="s">
        <v>1260</v>
      </c>
      <c r="C758" s="172" t="s">
        <v>16</v>
      </c>
      <c r="D758" s="45">
        <v>4705.84</v>
      </c>
      <c r="E758" s="174" t="s">
        <v>1545</v>
      </c>
      <c r="F758" s="154"/>
      <c r="G758" s="67"/>
      <c r="H758" s="97"/>
      <c r="K758" s="160"/>
    </row>
    <row r="759" spans="1:54" ht="24" customHeight="1" x14ac:dyDescent="0.2">
      <c r="A759" s="170"/>
      <c r="B759" s="171" t="s">
        <v>1261</v>
      </c>
      <c r="C759" s="172"/>
      <c r="D759" s="45"/>
      <c r="E759" s="173"/>
      <c r="F759" s="154"/>
      <c r="G759" s="46"/>
      <c r="H759" s="97"/>
      <c r="K759" s="160"/>
    </row>
    <row r="760" spans="1:54" ht="30.75" customHeight="1" x14ac:dyDescent="0.2">
      <c r="A760" s="170">
        <v>7132476013</v>
      </c>
      <c r="B760" s="171" t="s">
        <v>1262</v>
      </c>
      <c r="C760" s="172" t="s">
        <v>16</v>
      </c>
      <c r="D760" s="45">
        <v>12036</v>
      </c>
      <c r="E760" s="174" t="s">
        <v>1545</v>
      </c>
      <c r="F760" s="154"/>
      <c r="G760" s="322"/>
      <c r="H760" s="97"/>
    </row>
    <row r="761" spans="1:54" ht="24" customHeight="1" x14ac:dyDescent="0.2">
      <c r="A761" s="170">
        <v>7132476792</v>
      </c>
      <c r="B761" s="171" t="s">
        <v>1263</v>
      </c>
      <c r="C761" s="172" t="s">
        <v>16</v>
      </c>
      <c r="D761" s="45">
        <v>16732.400000000001</v>
      </c>
      <c r="E761" s="174" t="s">
        <v>1258</v>
      </c>
      <c r="F761" s="154"/>
      <c r="G761" s="46"/>
      <c r="H761" s="97"/>
    </row>
    <row r="762" spans="1:54" ht="27" customHeight="1" x14ac:dyDescent="0.2">
      <c r="A762" s="170">
        <v>7132476797</v>
      </c>
      <c r="B762" s="171" t="s">
        <v>1264</v>
      </c>
      <c r="C762" s="172" t="s">
        <v>16</v>
      </c>
      <c r="D762" s="45">
        <v>10148</v>
      </c>
      <c r="E762" s="174" t="s">
        <v>1545</v>
      </c>
      <c r="F762" s="154"/>
      <c r="G762" s="46"/>
      <c r="H762" s="97"/>
    </row>
    <row r="763" spans="1:54" ht="27.75" customHeight="1" x14ac:dyDescent="0.2">
      <c r="A763" s="170">
        <v>7132476795</v>
      </c>
      <c r="B763" s="171" t="s">
        <v>1265</v>
      </c>
      <c r="C763" s="172" t="s">
        <v>16</v>
      </c>
      <c r="D763" s="45">
        <v>26196</v>
      </c>
      <c r="E763" s="174" t="s">
        <v>1545</v>
      </c>
      <c r="F763" s="154"/>
      <c r="G763" s="46"/>
      <c r="H763" s="97"/>
    </row>
    <row r="764" spans="1:54" ht="24" customHeight="1" x14ac:dyDescent="0.2">
      <c r="A764" s="170">
        <v>7132409025</v>
      </c>
      <c r="B764" s="171" t="s">
        <v>1266</v>
      </c>
      <c r="C764" s="172" t="s">
        <v>16</v>
      </c>
      <c r="D764" s="45">
        <v>9961.56</v>
      </c>
      <c r="E764" s="174" t="s">
        <v>1545</v>
      </c>
      <c r="F764" s="154"/>
      <c r="G764" s="46"/>
      <c r="H764" s="97"/>
    </row>
    <row r="765" spans="1:54" ht="24" customHeight="1" x14ac:dyDescent="0.2">
      <c r="A765" s="170">
        <v>7132409061</v>
      </c>
      <c r="B765" s="171" t="s">
        <v>1267</v>
      </c>
      <c r="C765" s="172" t="s">
        <v>16</v>
      </c>
      <c r="D765" s="45">
        <v>6340.14</v>
      </c>
      <c r="E765" s="174"/>
      <c r="F765" s="154"/>
      <c r="G765" s="46"/>
      <c r="H765" s="97"/>
    </row>
    <row r="766" spans="1:54" ht="24" customHeight="1" x14ac:dyDescent="0.2">
      <c r="A766" s="170">
        <v>7132401672</v>
      </c>
      <c r="B766" s="171" t="s">
        <v>1268</v>
      </c>
      <c r="C766" s="172" t="s">
        <v>16</v>
      </c>
      <c r="D766" s="45">
        <v>7552</v>
      </c>
      <c r="E766" s="174" t="s">
        <v>1545</v>
      </c>
      <c r="F766" s="154"/>
      <c r="G766" s="46"/>
      <c r="H766" s="97"/>
    </row>
    <row r="767" spans="1:54" ht="30" customHeight="1" x14ac:dyDescent="0.2">
      <c r="A767" s="170">
        <v>7132476014</v>
      </c>
      <c r="B767" s="171" t="s">
        <v>1269</v>
      </c>
      <c r="C767" s="172" t="s">
        <v>16</v>
      </c>
      <c r="D767" s="45">
        <v>9676</v>
      </c>
      <c r="E767" s="174"/>
      <c r="F767" s="154"/>
      <c r="G767" s="321"/>
      <c r="H767" s="97"/>
    </row>
    <row r="768" spans="1:54" ht="24" customHeight="1" x14ac:dyDescent="0.2">
      <c r="A768" s="170">
        <v>7132409815</v>
      </c>
      <c r="B768" s="171" t="s">
        <v>1270</v>
      </c>
      <c r="C768" s="172" t="s">
        <v>16</v>
      </c>
      <c r="D768" s="45">
        <v>2596</v>
      </c>
      <c r="E768" s="174" t="s">
        <v>1545</v>
      </c>
      <c r="F768" s="154"/>
      <c r="G768" s="46"/>
      <c r="H768" s="97"/>
    </row>
    <row r="769" spans="1:8" ht="24" customHeight="1" x14ac:dyDescent="0.2">
      <c r="A769" s="170">
        <v>7132409819</v>
      </c>
      <c r="B769" s="171" t="s">
        <v>1271</v>
      </c>
      <c r="C769" s="172" t="s">
        <v>16</v>
      </c>
      <c r="D769" s="45">
        <v>2596</v>
      </c>
      <c r="E769" s="174" t="s">
        <v>1545</v>
      </c>
      <c r="F769" s="154"/>
      <c r="G769" s="46"/>
      <c r="H769" s="97"/>
    </row>
    <row r="770" spans="1:8" ht="24" customHeight="1" x14ac:dyDescent="0.2">
      <c r="A770" s="170"/>
      <c r="B770" s="171" t="s">
        <v>1272</v>
      </c>
      <c r="C770" s="172"/>
      <c r="D770" s="45"/>
      <c r="E770" s="173"/>
      <c r="F770" s="154"/>
      <c r="G770" s="46"/>
      <c r="H770" s="97"/>
    </row>
    <row r="771" spans="1:8" ht="24" customHeight="1" x14ac:dyDescent="0.2">
      <c r="A771" s="170">
        <v>7132401669</v>
      </c>
      <c r="B771" s="171" t="s">
        <v>1273</v>
      </c>
      <c r="C771" s="172" t="s">
        <v>16</v>
      </c>
      <c r="D771" s="45">
        <v>7080</v>
      </c>
      <c r="E771" s="174"/>
      <c r="F771" s="154"/>
      <c r="G771" s="46"/>
      <c r="H771" s="97"/>
    </row>
    <row r="772" spans="1:8" ht="30.75" customHeight="1" x14ac:dyDescent="0.2">
      <c r="A772" s="170">
        <v>7132476016</v>
      </c>
      <c r="B772" s="171" t="s">
        <v>1274</v>
      </c>
      <c r="C772" s="172" t="s">
        <v>16</v>
      </c>
      <c r="D772" s="45">
        <v>4484</v>
      </c>
      <c r="E772" s="174" t="s">
        <v>1258</v>
      </c>
      <c r="F772" s="154"/>
      <c r="G772" s="321"/>
      <c r="H772" s="97"/>
    </row>
    <row r="773" spans="1:8" ht="24" customHeight="1" x14ac:dyDescent="0.2">
      <c r="A773" s="170">
        <v>7132476799</v>
      </c>
      <c r="B773" s="171" t="s">
        <v>1275</v>
      </c>
      <c r="C773" s="172" t="s">
        <v>16</v>
      </c>
      <c r="D773" s="45">
        <v>5900</v>
      </c>
      <c r="E773" s="174"/>
      <c r="F773" s="154"/>
      <c r="G773" s="46"/>
      <c r="H773" s="97"/>
    </row>
    <row r="774" spans="1:8" ht="30" customHeight="1" x14ac:dyDescent="0.2">
      <c r="A774" s="170">
        <v>7132499008</v>
      </c>
      <c r="B774" s="175" t="s">
        <v>1276</v>
      </c>
      <c r="C774" s="172" t="s">
        <v>12</v>
      </c>
      <c r="D774" s="45">
        <v>61950</v>
      </c>
      <c r="E774" s="174" t="s">
        <v>1258</v>
      </c>
      <c r="F774" s="154"/>
      <c r="G774" s="46"/>
      <c r="H774" s="97"/>
    </row>
    <row r="775" spans="1:8" ht="42.75" customHeight="1" x14ac:dyDescent="0.2">
      <c r="A775" s="170">
        <v>7132499023</v>
      </c>
      <c r="B775" s="171" t="s">
        <v>1277</v>
      </c>
      <c r="C775" s="172" t="s">
        <v>16</v>
      </c>
      <c r="D775" s="45">
        <v>68440</v>
      </c>
      <c r="E775" s="174"/>
      <c r="F775" s="154"/>
      <c r="G775" s="321"/>
      <c r="H775" s="97"/>
    </row>
    <row r="776" spans="1:8" ht="24" customHeight="1" x14ac:dyDescent="0.2">
      <c r="A776" s="170"/>
      <c r="B776" s="171" t="s">
        <v>1278</v>
      </c>
      <c r="C776" s="172"/>
      <c r="D776" s="45"/>
      <c r="E776" s="173"/>
      <c r="F776" s="154"/>
      <c r="G776" s="46"/>
      <c r="H776" s="97"/>
    </row>
    <row r="777" spans="1:8" ht="24" customHeight="1" x14ac:dyDescent="0.2">
      <c r="A777" s="170">
        <v>7132499029</v>
      </c>
      <c r="B777" s="171" t="s">
        <v>1279</v>
      </c>
      <c r="C777" s="172" t="s">
        <v>16</v>
      </c>
      <c r="D777" s="45">
        <v>18700.002799999998</v>
      </c>
      <c r="E777" s="174" t="s">
        <v>1258</v>
      </c>
      <c r="F777" s="154"/>
      <c r="G777" s="46"/>
      <c r="H777" s="97"/>
    </row>
    <row r="778" spans="1:8" ht="24" customHeight="1" x14ac:dyDescent="0.2">
      <c r="A778" s="170">
        <v>7132499044</v>
      </c>
      <c r="B778" s="171" t="s">
        <v>1280</v>
      </c>
      <c r="C778" s="172" t="s">
        <v>16</v>
      </c>
      <c r="D778" s="45">
        <v>38700.011600000005</v>
      </c>
      <c r="E778" s="174" t="s">
        <v>1258</v>
      </c>
      <c r="F778" s="154"/>
      <c r="G778" s="46"/>
      <c r="H778" s="97"/>
    </row>
    <row r="779" spans="1:8" ht="24" customHeight="1" x14ac:dyDescent="0.2">
      <c r="A779" s="94">
        <v>7132420412</v>
      </c>
      <c r="B779" s="171" t="s">
        <v>1281</v>
      </c>
      <c r="C779" s="172" t="s">
        <v>16</v>
      </c>
      <c r="D779" s="45">
        <v>9971</v>
      </c>
      <c r="E779" s="174" t="s">
        <v>1258</v>
      </c>
      <c r="F779" s="154"/>
      <c r="G779" s="46"/>
      <c r="H779" s="97"/>
    </row>
    <row r="780" spans="1:8" ht="24" customHeight="1" x14ac:dyDescent="0.2">
      <c r="A780" s="94">
        <v>7132488810</v>
      </c>
      <c r="B780" s="171" t="s">
        <v>1282</v>
      </c>
      <c r="C780" s="172" t="s">
        <v>16</v>
      </c>
      <c r="D780" s="45">
        <v>51330</v>
      </c>
      <c r="E780" s="174" t="s">
        <v>1258</v>
      </c>
      <c r="F780" s="154"/>
      <c r="G780" s="46"/>
      <c r="H780" s="97"/>
    </row>
    <row r="781" spans="1:8" ht="24" customHeight="1" x14ac:dyDescent="0.2">
      <c r="A781" s="170">
        <v>7132531017</v>
      </c>
      <c r="B781" s="171" t="s">
        <v>1283</v>
      </c>
      <c r="C781" s="172" t="s">
        <v>16</v>
      </c>
      <c r="D781" s="45">
        <v>8848.82</v>
      </c>
      <c r="E781" s="174" t="s">
        <v>1258</v>
      </c>
      <c r="F781" s="154"/>
      <c r="G781" s="46"/>
      <c r="H781" s="97"/>
    </row>
    <row r="782" spans="1:8" ht="24" customHeight="1" x14ac:dyDescent="0.2">
      <c r="A782" s="170">
        <v>7132486006</v>
      </c>
      <c r="B782" s="171" t="s">
        <v>1284</v>
      </c>
      <c r="C782" s="172" t="s">
        <v>16</v>
      </c>
      <c r="D782" s="45">
        <v>10797</v>
      </c>
      <c r="E782" s="174" t="s">
        <v>1258</v>
      </c>
      <c r="F782" s="154"/>
      <c r="G782" s="46"/>
      <c r="H782" s="97"/>
    </row>
    <row r="783" spans="1:8" ht="24" customHeight="1" x14ac:dyDescent="0.2">
      <c r="A783" s="94">
        <v>7132486195</v>
      </c>
      <c r="B783" s="171" t="s">
        <v>1285</v>
      </c>
      <c r="C783" s="172" t="s">
        <v>16</v>
      </c>
      <c r="D783" s="45">
        <v>39058</v>
      </c>
      <c r="E783" s="174" t="s">
        <v>1258</v>
      </c>
      <c r="F783" s="154"/>
      <c r="G783" s="46"/>
      <c r="H783" s="97"/>
    </row>
    <row r="784" spans="1:8" ht="24" customHeight="1" x14ac:dyDescent="0.2">
      <c r="A784" s="170">
        <v>7132401202</v>
      </c>
      <c r="B784" s="171" t="s">
        <v>1286</v>
      </c>
      <c r="C784" s="172" t="s">
        <v>16</v>
      </c>
      <c r="D784" s="45">
        <v>6490</v>
      </c>
      <c r="E784" s="174" t="s">
        <v>1258</v>
      </c>
      <c r="F784" s="154"/>
      <c r="G784" s="46"/>
      <c r="H784" s="97"/>
    </row>
    <row r="785" spans="1:8" ht="24" customHeight="1" x14ac:dyDescent="0.2">
      <c r="A785" s="170">
        <v>7132420160</v>
      </c>
      <c r="B785" s="171" t="s">
        <v>1287</v>
      </c>
      <c r="C785" s="172" t="s">
        <v>16</v>
      </c>
      <c r="D785" s="45">
        <v>2080.0095999999999</v>
      </c>
      <c r="E785" s="174" t="s">
        <v>1258</v>
      </c>
      <c r="F785" s="154"/>
      <c r="G785" s="46"/>
      <c r="H785" s="97"/>
    </row>
    <row r="786" spans="1:8" ht="24" customHeight="1" x14ac:dyDescent="0.2">
      <c r="A786" s="94">
        <v>7132486151</v>
      </c>
      <c r="B786" s="176" t="s">
        <v>1288</v>
      </c>
      <c r="C786" s="172" t="s">
        <v>16</v>
      </c>
      <c r="D786" s="45">
        <v>11800</v>
      </c>
      <c r="E786" s="174" t="s">
        <v>1258</v>
      </c>
      <c r="F786" s="154"/>
      <c r="G786" s="46"/>
      <c r="H786" s="97"/>
    </row>
    <row r="787" spans="1:8" ht="27.75" customHeight="1" x14ac:dyDescent="0.2">
      <c r="A787" s="94">
        <v>7131880133</v>
      </c>
      <c r="B787" s="171" t="s">
        <v>1289</v>
      </c>
      <c r="C787" s="172" t="s">
        <v>16</v>
      </c>
      <c r="D787" s="45">
        <v>50940.006399999998</v>
      </c>
      <c r="E787" s="174" t="s">
        <v>1546</v>
      </c>
      <c r="F787" s="154"/>
      <c r="G787" s="46"/>
      <c r="H787" s="97"/>
    </row>
    <row r="788" spans="1:8" ht="26.25" customHeight="1" x14ac:dyDescent="0.2">
      <c r="A788" s="94">
        <v>7131880134</v>
      </c>
      <c r="B788" s="171" t="s">
        <v>1290</v>
      </c>
      <c r="C788" s="172" t="s">
        <v>16</v>
      </c>
      <c r="D788" s="45">
        <v>37620.006399999998</v>
      </c>
      <c r="E788" s="174" t="s">
        <v>1546</v>
      </c>
      <c r="F788" s="154"/>
      <c r="G788" s="46"/>
      <c r="H788" s="97"/>
    </row>
    <row r="789" spans="1:8" ht="24" customHeight="1" x14ac:dyDescent="0.2">
      <c r="A789" s="170">
        <v>7132486004</v>
      </c>
      <c r="B789" s="177" t="s">
        <v>1291</v>
      </c>
      <c r="C789" s="172" t="s">
        <v>16</v>
      </c>
      <c r="D789" s="45">
        <v>2006</v>
      </c>
      <c r="E789" s="174" t="s">
        <v>1258</v>
      </c>
      <c r="F789" s="154"/>
      <c r="G789" s="46"/>
      <c r="H789" s="97"/>
    </row>
    <row r="790" spans="1:8" ht="24" customHeight="1" x14ac:dyDescent="0.2">
      <c r="A790" s="358"/>
      <c r="B790" s="359" t="s">
        <v>1292</v>
      </c>
      <c r="C790" s="360"/>
      <c r="D790" s="45"/>
      <c r="E790" s="46"/>
      <c r="F790" s="51"/>
      <c r="G790" s="46"/>
      <c r="H790" s="97"/>
    </row>
    <row r="791" spans="1:8" ht="24" customHeight="1" x14ac:dyDescent="0.2">
      <c r="A791" s="361">
        <v>7130572150</v>
      </c>
      <c r="B791" s="362" t="s">
        <v>1293</v>
      </c>
      <c r="C791" s="360" t="s">
        <v>8</v>
      </c>
      <c r="D791" s="45">
        <v>40.1</v>
      </c>
      <c r="E791" s="46"/>
      <c r="F791" s="154" t="s">
        <v>1092</v>
      </c>
      <c r="G791" s="46"/>
      <c r="H791" s="97"/>
    </row>
    <row r="792" spans="1:8" ht="24" customHeight="1" x14ac:dyDescent="0.2">
      <c r="A792" s="361"/>
      <c r="B792" s="362" t="s">
        <v>1294</v>
      </c>
      <c r="C792" s="363"/>
      <c r="D792" s="45"/>
      <c r="E792" s="46"/>
      <c r="F792" s="154"/>
      <c r="G792" s="46"/>
      <c r="H792" s="97"/>
    </row>
    <row r="793" spans="1:8" ht="24" customHeight="1" x14ac:dyDescent="0.2">
      <c r="A793" s="361">
        <v>7130570050</v>
      </c>
      <c r="B793" s="362" t="s">
        <v>1295</v>
      </c>
      <c r="C793" s="363" t="s">
        <v>7</v>
      </c>
      <c r="D793" s="45">
        <v>102</v>
      </c>
      <c r="E793" s="46"/>
      <c r="F793" s="154" t="s">
        <v>1092</v>
      </c>
      <c r="G793" s="46"/>
      <c r="H793" s="97"/>
    </row>
    <row r="794" spans="1:8" ht="24" customHeight="1" x14ac:dyDescent="0.2">
      <c r="A794" s="361">
        <v>7130570160</v>
      </c>
      <c r="B794" s="362" t="s">
        <v>1296</v>
      </c>
      <c r="C794" s="363" t="s">
        <v>7</v>
      </c>
      <c r="D794" s="45">
        <v>100</v>
      </c>
      <c r="E794" s="46"/>
      <c r="F794" s="154" t="s">
        <v>1092</v>
      </c>
      <c r="G794" s="46"/>
      <c r="H794" s="97"/>
    </row>
    <row r="795" spans="1:8" ht="24" customHeight="1" x14ac:dyDescent="0.2">
      <c r="A795" s="361">
        <v>7130570925</v>
      </c>
      <c r="B795" s="362" t="s">
        <v>1297</v>
      </c>
      <c r="C795" s="363" t="s">
        <v>7</v>
      </c>
      <c r="D795" s="45">
        <v>83</v>
      </c>
      <c r="E795" s="46"/>
      <c r="F795" s="154" t="s">
        <v>1092</v>
      </c>
      <c r="G795" s="46"/>
      <c r="H795" s="97"/>
    </row>
    <row r="796" spans="1:8" ht="24" customHeight="1" x14ac:dyDescent="0.2">
      <c r="A796" s="361">
        <v>7130570055</v>
      </c>
      <c r="B796" s="362" t="s">
        <v>1298</v>
      </c>
      <c r="C796" s="363" t="s">
        <v>7</v>
      </c>
      <c r="D796" s="45">
        <v>88</v>
      </c>
      <c r="E796" s="46"/>
      <c r="F796" s="154" t="s">
        <v>1092</v>
      </c>
      <c r="G796" s="46"/>
      <c r="H796" s="97"/>
    </row>
    <row r="797" spans="1:8" ht="28.5" customHeight="1" x14ac:dyDescent="0.2">
      <c r="A797" s="361">
        <v>7130570055</v>
      </c>
      <c r="B797" s="362" t="s">
        <v>1299</v>
      </c>
      <c r="C797" s="363" t="s">
        <v>7</v>
      </c>
      <c r="D797" s="45">
        <v>94</v>
      </c>
      <c r="E797" s="46"/>
      <c r="F797" s="154" t="s">
        <v>1092</v>
      </c>
      <c r="G797" s="46"/>
      <c r="H797" s="97"/>
    </row>
    <row r="798" spans="1:8" ht="24" customHeight="1" x14ac:dyDescent="0.2">
      <c r="A798" s="361">
        <v>7130570185</v>
      </c>
      <c r="B798" s="362" t="s">
        <v>1300</v>
      </c>
      <c r="C798" s="363" t="s">
        <v>7</v>
      </c>
      <c r="D798" s="45">
        <v>103.13</v>
      </c>
      <c r="E798" s="46"/>
      <c r="F798" s="154" t="s">
        <v>1092</v>
      </c>
      <c r="G798" s="46"/>
      <c r="H798" s="97"/>
    </row>
    <row r="799" spans="1:8" ht="24" customHeight="1" x14ac:dyDescent="0.2">
      <c r="A799" s="361"/>
      <c r="B799" s="362" t="s">
        <v>1301</v>
      </c>
      <c r="C799" s="363"/>
      <c r="D799" s="45"/>
      <c r="E799" s="46"/>
      <c r="F799" s="154"/>
      <c r="G799" s="46"/>
      <c r="H799" s="97"/>
    </row>
    <row r="800" spans="1:8" ht="24" customHeight="1" x14ac:dyDescent="0.2">
      <c r="A800" s="361">
        <v>7130570167</v>
      </c>
      <c r="B800" s="362" t="s">
        <v>1302</v>
      </c>
      <c r="C800" s="363" t="s">
        <v>7</v>
      </c>
      <c r="D800" s="45">
        <v>794</v>
      </c>
      <c r="E800" s="46"/>
      <c r="F800" s="154" t="s">
        <v>1092</v>
      </c>
      <c r="G800" s="46"/>
      <c r="H800" s="97"/>
    </row>
    <row r="801" spans="1:8" ht="27" customHeight="1" x14ac:dyDescent="0.2">
      <c r="A801" s="361">
        <v>7130570167</v>
      </c>
      <c r="B801" s="362" t="s">
        <v>1303</v>
      </c>
      <c r="C801" s="363" t="s">
        <v>7</v>
      </c>
      <c r="D801" s="45">
        <v>794</v>
      </c>
      <c r="E801" s="46"/>
      <c r="F801" s="154" t="s">
        <v>1092</v>
      </c>
      <c r="G801" s="46"/>
      <c r="H801" s="97"/>
    </row>
    <row r="802" spans="1:8" ht="24" customHeight="1" x14ac:dyDescent="0.2">
      <c r="A802" s="364"/>
      <c r="B802" s="365" t="s">
        <v>1304</v>
      </c>
      <c r="C802" s="363"/>
      <c r="D802" s="45"/>
      <c r="E802" s="46"/>
      <c r="F802" s="154"/>
      <c r="G802" s="46"/>
      <c r="H802" s="97"/>
    </row>
    <row r="803" spans="1:8" ht="24" customHeight="1" x14ac:dyDescent="0.2">
      <c r="A803" s="361">
        <v>7130570145</v>
      </c>
      <c r="B803" s="365" t="s">
        <v>1305</v>
      </c>
      <c r="C803" s="363" t="s">
        <v>7</v>
      </c>
      <c r="D803" s="45">
        <v>39.11</v>
      </c>
      <c r="E803" s="46"/>
      <c r="F803" s="154" t="s">
        <v>1092</v>
      </c>
      <c r="G803" s="46"/>
      <c r="H803" s="97"/>
    </row>
    <row r="804" spans="1:8" ht="24" customHeight="1" x14ac:dyDescent="0.2">
      <c r="A804" s="361">
        <v>7130570200</v>
      </c>
      <c r="B804" s="362" t="s">
        <v>1306</v>
      </c>
      <c r="C804" s="363" t="s">
        <v>7</v>
      </c>
      <c r="D804" s="45">
        <v>42.73</v>
      </c>
      <c r="E804" s="46"/>
      <c r="F804" s="154" t="s">
        <v>1092</v>
      </c>
      <c r="G804" s="46"/>
      <c r="H804" s="97"/>
    </row>
    <row r="805" spans="1:8" ht="24" customHeight="1" x14ac:dyDescent="0.2">
      <c r="A805" s="361">
        <v>7130570910</v>
      </c>
      <c r="B805" s="362" t="s">
        <v>1307</v>
      </c>
      <c r="C805" s="363" t="s">
        <v>7</v>
      </c>
      <c r="D805" s="45">
        <v>57.51</v>
      </c>
      <c r="E805" s="46"/>
      <c r="F805" s="154" t="s">
        <v>1092</v>
      </c>
      <c r="G805" s="46"/>
      <c r="H805" s="97"/>
    </row>
    <row r="806" spans="1:8" ht="24" customHeight="1" x14ac:dyDescent="0.2">
      <c r="A806" s="361">
        <v>7130560870</v>
      </c>
      <c r="B806" s="362" t="s">
        <v>1308</v>
      </c>
      <c r="C806" s="363" t="s">
        <v>7</v>
      </c>
      <c r="D806" s="45">
        <v>38.79</v>
      </c>
      <c r="E806" s="46"/>
      <c r="F806" s="154" t="s">
        <v>1092</v>
      </c>
      <c r="G806" s="46"/>
      <c r="H806" s="97"/>
    </row>
    <row r="807" spans="1:8" ht="24" customHeight="1" x14ac:dyDescent="0.2">
      <c r="A807" s="361">
        <v>7130500153</v>
      </c>
      <c r="B807" s="362" t="s">
        <v>1309</v>
      </c>
      <c r="C807" s="363" t="s">
        <v>7</v>
      </c>
      <c r="D807" s="45">
        <v>15</v>
      </c>
      <c r="E807" s="46"/>
      <c r="F807" s="154" t="s">
        <v>1092</v>
      </c>
      <c r="G807" s="46"/>
      <c r="H807" s="97"/>
    </row>
    <row r="808" spans="1:8" ht="24" customHeight="1" x14ac:dyDescent="0.2">
      <c r="A808" s="361">
        <v>7130570915</v>
      </c>
      <c r="B808" s="362" t="s">
        <v>1310</v>
      </c>
      <c r="C808" s="363" t="s">
        <v>7</v>
      </c>
      <c r="D808" s="45">
        <v>6.93</v>
      </c>
      <c r="E808" s="46"/>
      <c r="F808" s="154" t="s">
        <v>1092</v>
      </c>
      <c r="G808" s="46"/>
      <c r="H808" s="97"/>
    </row>
    <row r="809" spans="1:8" ht="24" customHeight="1" x14ac:dyDescent="0.2">
      <c r="A809" s="361">
        <v>7130560150</v>
      </c>
      <c r="B809" s="362" t="s">
        <v>1311</v>
      </c>
      <c r="C809" s="363" t="s">
        <v>16</v>
      </c>
      <c r="D809" s="45">
        <v>287</v>
      </c>
      <c r="E809" s="46"/>
      <c r="F809" s="154" t="s">
        <v>1092</v>
      </c>
      <c r="G809" s="46"/>
      <c r="H809" s="97"/>
    </row>
    <row r="810" spans="1:8" ht="24" customHeight="1" x14ac:dyDescent="0.2">
      <c r="A810" s="361">
        <v>7130570205</v>
      </c>
      <c r="B810" s="365" t="s">
        <v>1312</v>
      </c>
      <c r="C810" s="363" t="s">
        <v>7</v>
      </c>
      <c r="D810" s="45">
        <v>121</v>
      </c>
      <c r="E810" s="46"/>
      <c r="F810" s="154" t="s">
        <v>1092</v>
      </c>
      <c r="G810" s="46"/>
      <c r="H810" s="97"/>
    </row>
    <row r="811" spans="1:8" ht="24" customHeight="1" x14ac:dyDescent="0.2">
      <c r="A811" s="361">
        <v>7130570125</v>
      </c>
      <c r="B811" s="365" t="s">
        <v>1313</v>
      </c>
      <c r="C811" s="363" t="s">
        <v>7</v>
      </c>
      <c r="D811" s="45">
        <v>443.45</v>
      </c>
      <c r="E811" s="46"/>
      <c r="F811" s="154" t="s">
        <v>1092</v>
      </c>
      <c r="G811" s="46"/>
      <c r="H811" s="97"/>
    </row>
    <row r="812" spans="1:8" ht="24" customHeight="1" x14ac:dyDescent="0.2">
      <c r="A812" s="364"/>
      <c r="B812" s="362" t="s">
        <v>1314</v>
      </c>
      <c r="C812" s="363"/>
      <c r="D812" s="45"/>
      <c r="E812" s="46"/>
      <c r="F812" s="154"/>
      <c r="G812" s="46"/>
      <c r="H812" s="97"/>
    </row>
    <row r="813" spans="1:8" ht="24" customHeight="1" x14ac:dyDescent="0.2">
      <c r="A813" s="361">
        <v>7130530601</v>
      </c>
      <c r="B813" s="362" t="s">
        <v>1315</v>
      </c>
      <c r="C813" s="363" t="s">
        <v>16</v>
      </c>
      <c r="D813" s="45">
        <v>4060</v>
      </c>
      <c r="E813" s="46"/>
      <c r="F813" s="154" t="s">
        <v>1092</v>
      </c>
      <c r="G813" s="46"/>
      <c r="H813" s="97"/>
    </row>
    <row r="814" spans="1:8" ht="24" customHeight="1" x14ac:dyDescent="0.2">
      <c r="A814" s="361">
        <v>7130530602</v>
      </c>
      <c r="B814" s="362" t="s">
        <v>1316</v>
      </c>
      <c r="C814" s="363" t="s">
        <v>16</v>
      </c>
      <c r="D814" s="45">
        <v>2908.76</v>
      </c>
      <c r="E814" s="46"/>
      <c r="F814" s="154" t="s">
        <v>1092</v>
      </c>
      <c r="G814" s="46"/>
      <c r="H814" s="97"/>
    </row>
    <row r="815" spans="1:8" ht="24" customHeight="1" x14ac:dyDescent="0.2">
      <c r="A815" s="361">
        <v>7130530604</v>
      </c>
      <c r="B815" s="362" t="s">
        <v>1317</v>
      </c>
      <c r="C815" s="363" t="s">
        <v>16</v>
      </c>
      <c r="D815" s="45">
        <v>2637.5</v>
      </c>
      <c r="E815" s="46"/>
      <c r="F815" s="154" t="s">
        <v>1092</v>
      </c>
      <c r="G815" s="46"/>
      <c r="H815" s="97"/>
    </row>
    <row r="816" spans="1:8" ht="24" customHeight="1" x14ac:dyDescent="0.2">
      <c r="A816" s="361">
        <v>7130530604</v>
      </c>
      <c r="B816" s="362" t="s">
        <v>1318</v>
      </c>
      <c r="C816" s="363" t="s">
        <v>16</v>
      </c>
      <c r="D816" s="45">
        <v>5368</v>
      </c>
      <c r="E816" s="46"/>
      <c r="F816" s="154" t="s">
        <v>1092</v>
      </c>
      <c r="G816" s="46"/>
      <c r="H816" s="97"/>
    </row>
    <row r="817" spans="1:8" ht="24" customHeight="1" x14ac:dyDescent="0.2">
      <c r="A817" s="361">
        <v>7130530608</v>
      </c>
      <c r="B817" s="362" t="s">
        <v>1319</v>
      </c>
      <c r="C817" s="363" t="s">
        <v>16</v>
      </c>
      <c r="D817" s="45">
        <v>8000</v>
      </c>
      <c r="E817" s="46"/>
      <c r="F817" s="154" t="s">
        <v>1092</v>
      </c>
      <c r="G817" s="46"/>
      <c r="H817" s="97"/>
    </row>
    <row r="818" spans="1:8" ht="24" customHeight="1" x14ac:dyDescent="0.2">
      <c r="A818" s="364"/>
      <c r="B818" s="362" t="s">
        <v>1320</v>
      </c>
      <c r="C818" s="363"/>
      <c r="D818" s="45"/>
      <c r="E818" s="46"/>
      <c r="F818" s="154"/>
      <c r="G818" s="46"/>
      <c r="H818" s="97"/>
    </row>
    <row r="819" spans="1:8" ht="24" customHeight="1" x14ac:dyDescent="0.2">
      <c r="A819" s="361">
        <v>7130570230</v>
      </c>
      <c r="B819" s="362" t="s">
        <v>1321</v>
      </c>
      <c r="C819" s="363" t="s">
        <v>7</v>
      </c>
      <c r="D819" s="45">
        <v>62.9</v>
      </c>
      <c r="E819" s="46"/>
      <c r="F819" s="154" t="s">
        <v>1092</v>
      </c>
      <c r="G819" s="46"/>
      <c r="H819" s="97"/>
    </row>
    <row r="820" spans="1:8" ht="24" customHeight="1" x14ac:dyDescent="0.2">
      <c r="A820" s="361">
        <v>7130570230</v>
      </c>
      <c r="B820" s="362" t="s">
        <v>1322</v>
      </c>
      <c r="C820" s="363" t="s">
        <v>7</v>
      </c>
      <c r="D820" s="45">
        <v>62.9</v>
      </c>
      <c r="E820" s="46"/>
      <c r="F820" s="154" t="s">
        <v>1092</v>
      </c>
      <c r="G820" s="46"/>
      <c r="H820" s="97"/>
    </row>
    <row r="821" spans="1:8" ht="24" customHeight="1" x14ac:dyDescent="0.2">
      <c r="A821" s="361">
        <v>7130500152</v>
      </c>
      <c r="B821" s="362" t="s">
        <v>1323</v>
      </c>
      <c r="C821" s="363" t="s">
        <v>7</v>
      </c>
      <c r="D821" s="45">
        <v>125</v>
      </c>
      <c r="E821" s="46"/>
      <c r="F821" s="154" t="s">
        <v>1092</v>
      </c>
      <c r="G821" s="46"/>
      <c r="H821" s="97"/>
    </row>
    <row r="822" spans="1:8" ht="35.25" customHeight="1" x14ac:dyDescent="0.2">
      <c r="A822" s="366"/>
      <c r="B822" s="362" t="s">
        <v>1324</v>
      </c>
      <c r="C822" s="366"/>
      <c r="D822" s="45"/>
      <c r="E822" s="46"/>
      <c r="F822" s="154"/>
      <c r="G822" s="46"/>
      <c r="H822" s="97"/>
    </row>
    <row r="823" spans="1:8" ht="24" customHeight="1" x14ac:dyDescent="0.2">
      <c r="A823" s="361">
        <v>7130530611</v>
      </c>
      <c r="B823" s="364" t="s">
        <v>1325</v>
      </c>
      <c r="C823" s="363" t="s">
        <v>9</v>
      </c>
      <c r="D823" s="45">
        <v>14950</v>
      </c>
      <c r="E823" s="46"/>
      <c r="F823" s="154" t="s">
        <v>1092</v>
      </c>
      <c r="G823" s="46"/>
      <c r="H823" s="97"/>
    </row>
    <row r="824" spans="1:8" ht="24" customHeight="1" x14ac:dyDescent="0.2">
      <c r="A824" s="361">
        <v>7130530613</v>
      </c>
      <c r="B824" s="364" t="s">
        <v>1179</v>
      </c>
      <c r="C824" s="363" t="s">
        <v>9</v>
      </c>
      <c r="D824" s="45">
        <v>15527</v>
      </c>
      <c r="E824" s="46"/>
      <c r="F824" s="154" t="s">
        <v>1092</v>
      </c>
      <c r="G824" s="46"/>
      <c r="H824" s="97"/>
    </row>
    <row r="825" spans="1:8" ht="24" customHeight="1" x14ac:dyDescent="0.2">
      <c r="A825" s="361">
        <v>7130530615</v>
      </c>
      <c r="B825" s="364" t="s">
        <v>1176</v>
      </c>
      <c r="C825" s="363" t="s">
        <v>9</v>
      </c>
      <c r="D825" s="45">
        <v>28101</v>
      </c>
      <c r="E825" s="46"/>
      <c r="F825" s="154" t="s">
        <v>1092</v>
      </c>
      <c r="G825" s="46"/>
      <c r="H825" s="97"/>
    </row>
    <row r="826" spans="1:8" ht="24" customHeight="1" x14ac:dyDescent="0.2">
      <c r="A826" s="361">
        <v>7130530616</v>
      </c>
      <c r="B826" s="364" t="s">
        <v>1177</v>
      </c>
      <c r="C826" s="363" t="s">
        <v>9</v>
      </c>
      <c r="D826" s="45">
        <v>38020</v>
      </c>
      <c r="E826" s="46"/>
      <c r="F826" s="154" t="s">
        <v>1092</v>
      </c>
      <c r="G826" s="46"/>
      <c r="H826" s="97"/>
    </row>
    <row r="827" spans="1:8" ht="24" customHeight="1" x14ac:dyDescent="0.2">
      <c r="A827" s="361">
        <v>7130530619</v>
      </c>
      <c r="B827" s="364" t="s">
        <v>1178</v>
      </c>
      <c r="C827" s="363" t="s">
        <v>9</v>
      </c>
      <c r="D827" s="45">
        <v>72025</v>
      </c>
      <c r="E827" s="46"/>
      <c r="F827" s="154" t="s">
        <v>1092</v>
      </c>
      <c r="G827" s="46"/>
      <c r="H827" s="97"/>
    </row>
    <row r="828" spans="1:8" ht="24" customHeight="1" x14ac:dyDescent="0.2">
      <c r="A828" s="361">
        <v>7130530633</v>
      </c>
      <c r="B828" s="362" t="s">
        <v>1326</v>
      </c>
      <c r="C828" s="363" t="s">
        <v>9</v>
      </c>
      <c r="D828" s="45">
        <v>225100</v>
      </c>
      <c r="E828" s="46"/>
      <c r="F828" s="154" t="s">
        <v>1092</v>
      </c>
      <c r="G828" s="46"/>
      <c r="H828" s="97"/>
    </row>
    <row r="829" spans="1:8" ht="24" customHeight="1" x14ac:dyDescent="0.2">
      <c r="A829" s="361">
        <v>7130530625</v>
      </c>
      <c r="B829" s="362" t="s">
        <v>1327</v>
      </c>
      <c r="C829" s="363" t="s">
        <v>9</v>
      </c>
      <c r="D829" s="45">
        <v>276315</v>
      </c>
      <c r="E829" s="46"/>
      <c r="F829" s="154" t="s">
        <v>1092</v>
      </c>
      <c r="G829" s="46"/>
      <c r="H829" s="97"/>
    </row>
    <row r="830" spans="1:8" ht="24" customHeight="1" x14ac:dyDescent="0.2">
      <c r="A830" s="361">
        <v>7130530611</v>
      </c>
      <c r="B830" s="362" t="s">
        <v>1328</v>
      </c>
      <c r="C830" s="363" t="s">
        <v>9</v>
      </c>
      <c r="D830" s="45">
        <v>14300</v>
      </c>
      <c r="E830" s="46"/>
      <c r="F830" s="154" t="s">
        <v>1092</v>
      </c>
      <c r="G830" s="46"/>
      <c r="H830" s="97"/>
    </row>
    <row r="831" spans="1:8" ht="24" customHeight="1" x14ac:dyDescent="0.2">
      <c r="A831" s="361">
        <v>7130530638</v>
      </c>
      <c r="B831" s="362" t="s">
        <v>1329</v>
      </c>
      <c r="C831" s="363" t="s">
        <v>16</v>
      </c>
      <c r="D831" s="45">
        <v>19940</v>
      </c>
      <c r="E831" s="46"/>
      <c r="F831" s="154" t="s">
        <v>1092</v>
      </c>
      <c r="G831" s="46"/>
      <c r="H831" s="97"/>
    </row>
    <row r="832" spans="1:8" ht="24" customHeight="1" x14ac:dyDescent="0.2">
      <c r="A832" s="361">
        <v>7130530217</v>
      </c>
      <c r="B832" s="362" t="s">
        <v>1330</v>
      </c>
      <c r="C832" s="363" t="s">
        <v>16</v>
      </c>
      <c r="D832" s="45">
        <v>75506</v>
      </c>
      <c r="E832" s="46"/>
      <c r="F832" s="154" t="s">
        <v>1092</v>
      </c>
      <c r="G832" s="46"/>
      <c r="H832" s="97"/>
    </row>
    <row r="833" spans="1:8" ht="24" customHeight="1" x14ac:dyDescent="0.2">
      <c r="A833" s="361">
        <v>7130530223</v>
      </c>
      <c r="B833" s="362" t="s">
        <v>1331</v>
      </c>
      <c r="C833" s="363" t="s">
        <v>16</v>
      </c>
      <c r="D833" s="45">
        <v>659111</v>
      </c>
      <c r="E833" s="46"/>
      <c r="F833" s="154" t="s">
        <v>1092</v>
      </c>
      <c r="G833" s="46"/>
      <c r="H833" s="97"/>
    </row>
    <row r="834" spans="1:8" ht="24" customHeight="1" x14ac:dyDescent="0.2">
      <c r="A834" s="361">
        <v>7130500084</v>
      </c>
      <c r="B834" s="362" t="s">
        <v>1332</v>
      </c>
      <c r="C834" s="363" t="s">
        <v>7</v>
      </c>
      <c r="D834" s="45">
        <v>15</v>
      </c>
      <c r="E834" s="46"/>
      <c r="F834" s="154" t="s">
        <v>1092</v>
      </c>
      <c r="G834" s="46"/>
      <c r="H834" s="97"/>
    </row>
    <row r="835" spans="1:8" ht="24" customHeight="1" x14ac:dyDescent="0.2">
      <c r="A835" s="361">
        <v>7130570065</v>
      </c>
      <c r="B835" s="362" t="s">
        <v>1333</v>
      </c>
      <c r="C835" s="363" t="s">
        <v>7</v>
      </c>
      <c r="D835" s="45">
        <v>100</v>
      </c>
      <c r="E835" s="46"/>
      <c r="F835" s="154" t="s">
        <v>1092</v>
      </c>
      <c r="G835" s="46"/>
      <c r="H835" s="97"/>
    </row>
    <row r="836" spans="1:8" ht="24" customHeight="1" x14ac:dyDescent="0.2">
      <c r="A836" s="361">
        <v>7130578361</v>
      </c>
      <c r="B836" s="362" t="s">
        <v>1334</v>
      </c>
      <c r="C836" s="363" t="s">
        <v>16</v>
      </c>
      <c r="D836" s="45">
        <v>31901</v>
      </c>
      <c r="E836" s="46"/>
      <c r="F836" s="154" t="s">
        <v>1092</v>
      </c>
      <c r="G836" s="46"/>
      <c r="H836" s="97"/>
    </row>
    <row r="837" spans="1:8" ht="42.75" customHeight="1" x14ac:dyDescent="0.2">
      <c r="A837" s="361">
        <v>7132220002</v>
      </c>
      <c r="B837" s="362" t="s">
        <v>1487</v>
      </c>
      <c r="C837" s="363" t="s">
        <v>9</v>
      </c>
      <c r="D837" s="45">
        <v>3816741.21</v>
      </c>
      <c r="E837" s="46"/>
      <c r="F837" s="154" t="s">
        <v>1092</v>
      </c>
      <c r="G837" s="46"/>
      <c r="H837" s="97"/>
    </row>
    <row r="838" spans="1:8" ht="44.25" customHeight="1" x14ac:dyDescent="0.2">
      <c r="A838" s="361">
        <v>7132220006</v>
      </c>
      <c r="B838" s="362" t="s">
        <v>1488</v>
      </c>
      <c r="C838" s="363" t="s">
        <v>9</v>
      </c>
      <c r="D838" s="45">
        <v>5314882.2699999996</v>
      </c>
      <c r="E838" s="46"/>
      <c r="F838" s="154" t="s">
        <v>1092</v>
      </c>
      <c r="G838" s="46"/>
      <c r="H838" s="97"/>
    </row>
    <row r="839" spans="1:8" ht="25.5" x14ac:dyDescent="0.2">
      <c r="A839" s="361"/>
      <c r="B839" s="367" t="s">
        <v>1489</v>
      </c>
      <c r="C839" s="363"/>
      <c r="D839" s="45"/>
      <c r="E839" s="46"/>
      <c r="F839" s="319"/>
      <c r="G839" s="361"/>
      <c r="H839" s="97"/>
    </row>
    <row r="840" spans="1:8" ht="38.25" x14ac:dyDescent="0.2">
      <c r="A840" s="361">
        <v>7131941004</v>
      </c>
      <c r="B840" s="362" t="s">
        <v>1490</v>
      </c>
      <c r="C840" s="363" t="s">
        <v>2</v>
      </c>
      <c r="D840" s="45">
        <v>3102654.24</v>
      </c>
      <c r="E840" s="46"/>
      <c r="F840" s="154" t="s">
        <v>1092</v>
      </c>
      <c r="G840" s="368"/>
      <c r="H840" s="97"/>
    </row>
    <row r="841" spans="1:8" ht="38.25" x14ac:dyDescent="0.2">
      <c r="A841" s="361">
        <v>7131941005</v>
      </c>
      <c r="B841" s="362" t="s">
        <v>1491</v>
      </c>
      <c r="C841" s="363" t="s">
        <v>2</v>
      </c>
      <c r="D841" s="45">
        <v>4474290.9600000009</v>
      </c>
      <c r="E841" s="46"/>
      <c r="F841" s="154" t="s">
        <v>1092</v>
      </c>
      <c r="G841" s="368"/>
      <c r="H841" s="97"/>
    </row>
    <row r="842" spans="1:8" ht="25.5" x14ac:dyDescent="0.2">
      <c r="A842" s="361">
        <v>7131941006</v>
      </c>
      <c r="B842" s="362" t="s">
        <v>1492</v>
      </c>
      <c r="C842" s="363" t="s">
        <v>2</v>
      </c>
      <c r="D842" s="45">
        <v>2887025.7600000002</v>
      </c>
      <c r="E842" s="46"/>
      <c r="F842" s="154" t="s">
        <v>1092</v>
      </c>
      <c r="G842" s="368"/>
      <c r="H842" s="97"/>
    </row>
    <row r="843" spans="1:8" ht="25.5" x14ac:dyDescent="0.2">
      <c r="A843" s="361">
        <v>7131941007</v>
      </c>
      <c r="B843" s="362" t="s">
        <v>1493</v>
      </c>
      <c r="C843" s="363" t="s">
        <v>2</v>
      </c>
      <c r="D843" s="45">
        <v>3866937.41</v>
      </c>
      <c r="E843" s="46"/>
      <c r="F843" s="154" t="s">
        <v>1092</v>
      </c>
      <c r="G843" s="368"/>
      <c r="H843" s="97"/>
    </row>
    <row r="844" spans="1:8" ht="21.75" customHeight="1" x14ac:dyDescent="0.2">
      <c r="A844" s="361"/>
      <c r="B844" s="367" t="s">
        <v>1494</v>
      </c>
      <c r="C844" s="363"/>
      <c r="D844" s="45"/>
      <c r="E844" s="46"/>
      <c r="F844" s="319"/>
      <c r="G844" s="361"/>
      <c r="H844" s="97"/>
    </row>
    <row r="845" spans="1:8" ht="25.5" x14ac:dyDescent="0.2">
      <c r="A845" s="361">
        <v>7130352011</v>
      </c>
      <c r="B845" s="362" t="s">
        <v>1495</v>
      </c>
      <c r="C845" s="363" t="s">
        <v>16</v>
      </c>
      <c r="D845" s="45">
        <v>53100</v>
      </c>
      <c r="E845" s="46"/>
      <c r="F845" s="154" t="s">
        <v>1092</v>
      </c>
      <c r="G845" s="368"/>
      <c r="H845" s="97"/>
    </row>
    <row r="846" spans="1:8" ht="25.5" x14ac:dyDescent="0.2">
      <c r="A846" s="361">
        <v>7130352012</v>
      </c>
      <c r="B846" s="362" t="s">
        <v>1496</v>
      </c>
      <c r="C846" s="363" t="s">
        <v>16</v>
      </c>
      <c r="D846" s="45">
        <v>56640</v>
      </c>
      <c r="E846" s="46"/>
      <c r="F846" s="154" t="s">
        <v>1092</v>
      </c>
      <c r="G846" s="368"/>
      <c r="H846" s="97"/>
    </row>
    <row r="847" spans="1:8" ht="25.5" x14ac:dyDescent="0.2">
      <c r="A847" s="361">
        <v>7130352013</v>
      </c>
      <c r="B847" s="362" t="s">
        <v>1497</v>
      </c>
      <c r="C847" s="363" t="s">
        <v>16</v>
      </c>
      <c r="D847" s="45">
        <v>57938</v>
      </c>
      <c r="E847" s="46"/>
      <c r="F847" s="154" t="s">
        <v>1092</v>
      </c>
      <c r="G847" s="368"/>
      <c r="H847" s="97"/>
    </row>
    <row r="848" spans="1:8" ht="25.5" x14ac:dyDescent="0.2">
      <c r="A848" s="361">
        <v>7130352014</v>
      </c>
      <c r="B848" s="362" t="s">
        <v>1498</v>
      </c>
      <c r="C848" s="363" t="s">
        <v>12</v>
      </c>
      <c r="D848" s="45">
        <v>850</v>
      </c>
      <c r="E848" s="46"/>
      <c r="F848" s="154" t="s">
        <v>1092</v>
      </c>
      <c r="G848" s="368"/>
      <c r="H848" s="97"/>
    </row>
    <row r="849" spans="1:8" ht="24.75" customHeight="1" x14ac:dyDescent="0.2">
      <c r="A849" s="361"/>
      <c r="B849" s="367" t="s">
        <v>1499</v>
      </c>
      <c r="C849" s="363"/>
      <c r="D849" s="45"/>
      <c r="E849" s="46"/>
      <c r="F849" s="319"/>
      <c r="G849" s="361"/>
      <c r="H849" s="97"/>
    </row>
    <row r="850" spans="1:8" ht="25.5" x14ac:dyDescent="0.2">
      <c r="A850" s="361">
        <v>7130311015</v>
      </c>
      <c r="B850" s="362" t="s">
        <v>1500</v>
      </c>
      <c r="C850" s="369" t="s">
        <v>72</v>
      </c>
      <c r="D850" s="45">
        <v>138</v>
      </c>
      <c r="E850" s="46"/>
      <c r="F850" s="154" t="s">
        <v>1092</v>
      </c>
      <c r="G850" s="368"/>
      <c r="H850" s="97"/>
    </row>
    <row r="851" spans="1:8" ht="25.5" x14ac:dyDescent="0.2">
      <c r="A851" s="361">
        <v>7130311016</v>
      </c>
      <c r="B851" s="362" t="s">
        <v>1501</v>
      </c>
      <c r="C851" s="369" t="s">
        <v>72</v>
      </c>
      <c r="D851" s="45">
        <v>176.52</v>
      </c>
      <c r="E851" s="46"/>
      <c r="F851" s="154" t="s">
        <v>1092</v>
      </c>
      <c r="G851" s="368"/>
      <c r="H851" s="97"/>
    </row>
    <row r="852" spans="1:8" ht="25.5" x14ac:dyDescent="0.2">
      <c r="A852" s="361">
        <v>7130311017</v>
      </c>
      <c r="B852" s="362" t="s">
        <v>1502</v>
      </c>
      <c r="C852" s="369" t="s">
        <v>72</v>
      </c>
      <c r="D852" s="45">
        <v>257.82</v>
      </c>
      <c r="E852" s="46"/>
      <c r="F852" s="154" t="s">
        <v>1092</v>
      </c>
      <c r="G852" s="368"/>
      <c r="H852" s="97"/>
    </row>
    <row r="853" spans="1:8" ht="25.5" x14ac:dyDescent="0.2">
      <c r="A853" s="361">
        <v>7130311018</v>
      </c>
      <c r="B853" s="362" t="s">
        <v>1503</v>
      </c>
      <c r="C853" s="369" t="s">
        <v>72</v>
      </c>
      <c r="D853" s="45">
        <v>338.06</v>
      </c>
      <c r="E853" s="46"/>
      <c r="F853" s="154" t="s">
        <v>1092</v>
      </c>
      <c r="G853" s="368"/>
      <c r="H853" s="97"/>
    </row>
    <row r="854" spans="1:8" ht="25.5" x14ac:dyDescent="0.2">
      <c r="A854" s="361">
        <v>7130311019</v>
      </c>
      <c r="B854" s="362" t="s">
        <v>1504</v>
      </c>
      <c r="C854" s="369" t="s">
        <v>72</v>
      </c>
      <c r="D854" s="45">
        <v>412.94</v>
      </c>
      <c r="E854" s="46"/>
      <c r="F854" s="154" t="s">
        <v>1092</v>
      </c>
      <c r="G854" s="368"/>
      <c r="H854" s="97"/>
    </row>
    <row r="855" spans="1:8" ht="25.5" x14ac:dyDescent="0.2">
      <c r="A855" s="361">
        <v>7130310093</v>
      </c>
      <c r="B855" s="362" t="s">
        <v>1505</v>
      </c>
      <c r="C855" s="369" t="s">
        <v>72</v>
      </c>
      <c r="D855" s="45">
        <v>509.22</v>
      </c>
      <c r="E855" s="46"/>
      <c r="F855" s="154" t="s">
        <v>1092</v>
      </c>
      <c r="G855" s="368"/>
      <c r="H855" s="97"/>
    </row>
    <row r="856" spans="1:8" ht="25.5" x14ac:dyDescent="0.2">
      <c r="A856" s="361">
        <v>7130311020</v>
      </c>
      <c r="B856" s="362" t="s">
        <v>1506</v>
      </c>
      <c r="C856" s="369" t="s">
        <v>72</v>
      </c>
      <c r="D856" s="45">
        <v>604.44000000000005</v>
      </c>
      <c r="E856" s="46"/>
      <c r="F856" s="154" t="s">
        <v>1092</v>
      </c>
      <c r="G856" s="368"/>
      <c r="H856" s="97"/>
    </row>
    <row r="857" spans="1:8" ht="25.5" x14ac:dyDescent="0.2">
      <c r="A857" s="361">
        <v>7130311021</v>
      </c>
      <c r="B857" s="362" t="s">
        <v>1507</v>
      </c>
      <c r="C857" s="369" t="s">
        <v>72</v>
      </c>
      <c r="D857" s="45">
        <v>743.51</v>
      </c>
      <c r="E857" s="46"/>
      <c r="F857" s="154" t="s">
        <v>1092</v>
      </c>
      <c r="G857" s="368"/>
      <c r="H857" s="97"/>
    </row>
    <row r="858" spans="1:8" ht="25.5" x14ac:dyDescent="0.2">
      <c r="A858" s="361">
        <v>7130311031</v>
      </c>
      <c r="B858" s="362" t="s">
        <v>1508</v>
      </c>
      <c r="C858" s="369" t="s">
        <v>72</v>
      </c>
      <c r="D858" s="45">
        <v>936.08</v>
      </c>
      <c r="E858" s="46"/>
      <c r="F858" s="154" t="s">
        <v>1092</v>
      </c>
      <c r="G858" s="368"/>
      <c r="H858" s="97"/>
    </row>
    <row r="859" spans="1:8" ht="25.5" x14ac:dyDescent="0.2">
      <c r="A859" s="361">
        <v>7130311032</v>
      </c>
      <c r="B859" s="362" t="s">
        <v>1509</v>
      </c>
      <c r="C859" s="369" t="s">
        <v>72</v>
      </c>
      <c r="D859" s="45">
        <v>1137.2</v>
      </c>
      <c r="E859" s="46"/>
      <c r="F859" s="154" t="s">
        <v>1092</v>
      </c>
      <c r="G859" s="368"/>
      <c r="H859" s="97"/>
    </row>
    <row r="860" spans="1:8" ht="25.5" x14ac:dyDescent="0.2">
      <c r="A860" s="361">
        <v>7130310094</v>
      </c>
      <c r="B860" s="362" t="s">
        <v>1510</v>
      </c>
      <c r="C860" s="369" t="s">
        <v>72</v>
      </c>
      <c r="D860" s="45">
        <v>1433.53</v>
      </c>
      <c r="E860" s="46"/>
      <c r="F860" s="154" t="s">
        <v>1092</v>
      </c>
      <c r="G860" s="368"/>
      <c r="H860" s="97"/>
    </row>
    <row r="861" spans="1:8" ht="25.5" x14ac:dyDescent="0.2">
      <c r="A861" s="361">
        <v>7130870011</v>
      </c>
      <c r="B861" s="362" t="s">
        <v>1511</v>
      </c>
      <c r="C861" s="363" t="s">
        <v>16</v>
      </c>
      <c r="D861" s="45">
        <v>12555.68</v>
      </c>
      <c r="E861" s="46"/>
      <c r="F861" s="154" t="s">
        <v>1092</v>
      </c>
      <c r="G861" s="368"/>
      <c r="H861" s="97"/>
    </row>
    <row r="862" spans="1:8" ht="25.5" x14ac:dyDescent="0.2">
      <c r="A862" s="361">
        <v>7130870012</v>
      </c>
      <c r="B862" s="362" t="s">
        <v>1512</v>
      </c>
      <c r="C862" s="363" t="s">
        <v>16</v>
      </c>
      <c r="D862" s="45">
        <v>10138.59</v>
      </c>
      <c r="E862" s="46"/>
      <c r="F862" s="154" t="s">
        <v>1092</v>
      </c>
      <c r="G862" s="368"/>
      <c r="H862" s="97"/>
    </row>
    <row r="863" spans="1:8" ht="25.5" x14ac:dyDescent="0.2">
      <c r="A863" s="361">
        <v>7132490002</v>
      </c>
      <c r="B863" s="362" t="s">
        <v>1513</v>
      </c>
      <c r="C863" s="363" t="s">
        <v>1514</v>
      </c>
      <c r="D863" s="45">
        <v>1336.14</v>
      </c>
      <c r="E863" s="46"/>
      <c r="F863" s="154" t="s">
        <v>1092</v>
      </c>
      <c r="G863" s="368"/>
      <c r="H863" s="97"/>
    </row>
    <row r="864" spans="1:8" ht="15" x14ac:dyDescent="0.2">
      <c r="A864" s="361">
        <v>7130870014</v>
      </c>
      <c r="B864" s="362" t="s">
        <v>1515</v>
      </c>
      <c r="C864" s="363" t="s">
        <v>31</v>
      </c>
      <c r="D864" s="45">
        <v>294.69</v>
      </c>
      <c r="E864" s="46"/>
      <c r="F864" s="154" t="s">
        <v>1092</v>
      </c>
      <c r="G864" s="368"/>
      <c r="H864" s="97"/>
    </row>
    <row r="865" spans="1:8" ht="25.5" x14ac:dyDescent="0.2">
      <c r="A865" s="361">
        <v>7132461002</v>
      </c>
      <c r="B865" s="362" t="s">
        <v>1516</v>
      </c>
      <c r="C865" s="363" t="s">
        <v>31</v>
      </c>
      <c r="D865" s="45">
        <v>2261.7760000000003</v>
      </c>
      <c r="E865" s="46"/>
      <c r="F865" s="154" t="s">
        <v>1092</v>
      </c>
      <c r="G865" s="368"/>
      <c r="H865" s="97"/>
    </row>
    <row r="866" spans="1:8" x14ac:dyDescent="0.2">
      <c r="A866" s="361"/>
      <c r="B866" s="367" t="s">
        <v>1517</v>
      </c>
      <c r="C866" s="363"/>
      <c r="D866" s="45"/>
      <c r="E866" s="46"/>
      <c r="F866" s="319"/>
      <c r="G866" s="361"/>
      <c r="H866" s="97"/>
    </row>
    <row r="867" spans="1:8" ht="89.25" x14ac:dyDescent="0.2">
      <c r="A867" s="361">
        <v>7131941008</v>
      </c>
      <c r="B867" s="362" t="s">
        <v>1518</v>
      </c>
      <c r="C867" s="363" t="s">
        <v>16</v>
      </c>
      <c r="D867" s="45">
        <v>4381810.3</v>
      </c>
      <c r="E867" s="46"/>
      <c r="F867" s="154" t="s">
        <v>1092</v>
      </c>
      <c r="G867" s="370"/>
      <c r="H867" s="97"/>
    </row>
    <row r="868" spans="1:8" ht="89.25" x14ac:dyDescent="0.2">
      <c r="A868" s="361">
        <v>7131941009</v>
      </c>
      <c r="B868" s="362" t="s">
        <v>1519</v>
      </c>
      <c r="C868" s="363" t="s">
        <v>16</v>
      </c>
      <c r="D868" s="45">
        <v>3330741.25</v>
      </c>
      <c r="E868" s="46"/>
      <c r="F868" s="154" t="s">
        <v>1092</v>
      </c>
      <c r="G868" s="370"/>
      <c r="H868" s="97"/>
    </row>
    <row r="869" spans="1:8" ht="89.25" x14ac:dyDescent="0.2">
      <c r="A869" s="361">
        <v>7131941010</v>
      </c>
      <c r="B869" s="362" t="s">
        <v>1520</v>
      </c>
      <c r="C869" s="363" t="s">
        <v>16</v>
      </c>
      <c r="D869" s="45">
        <v>2709970.82</v>
      </c>
      <c r="E869" s="46"/>
      <c r="F869" s="154" t="s">
        <v>1092</v>
      </c>
      <c r="G869" s="370"/>
      <c r="H869" s="97"/>
    </row>
    <row r="870" spans="1:8" ht="89.25" x14ac:dyDescent="0.2">
      <c r="A870" s="361">
        <v>7131941011</v>
      </c>
      <c r="B870" s="362" t="s">
        <v>1521</v>
      </c>
      <c r="C870" s="363" t="s">
        <v>16</v>
      </c>
      <c r="D870" s="45">
        <v>2392877.16</v>
      </c>
      <c r="E870" s="46"/>
      <c r="F870" s="154" t="s">
        <v>1092</v>
      </c>
      <c r="G870" s="370"/>
      <c r="H870" s="97"/>
    </row>
    <row r="871" spans="1:8" ht="25.5" x14ac:dyDescent="0.2">
      <c r="A871" s="361">
        <v>7130310091</v>
      </c>
      <c r="B871" s="362" t="s">
        <v>1522</v>
      </c>
      <c r="C871" s="363" t="s">
        <v>31</v>
      </c>
      <c r="D871" s="45">
        <v>1140.4068000000002</v>
      </c>
      <c r="E871" s="46"/>
      <c r="F871" s="154" t="s">
        <v>1092</v>
      </c>
      <c r="G871" s="370"/>
      <c r="H871" s="97"/>
    </row>
    <row r="872" spans="1:8" ht="153" x14ac:dyDescent="0.2">
      <c r="A872" s="361">
        <v>7131960012</v>
      </c>
      <c r="B872" s="362" t="s">
        <v>1523</v>
      </c>
      <c r="C872" s="363" t="s">
        <v>9</v>
      </c>
      <c r="D872" s="45">
        <v>1726211.9</v>
      </c>
      <c r="E872" s="46"/>
      <c r="F872" s="154" t="s">
        <v>1092</v>
      </c>
      <c r="G872" s="370"/>
      <c r="H872" s="97"/>
    </row>
    <row r="873" spans="1:8" ht="186.75" x14ac:dyDescent="0.2">
      <c r="A873" s="361">
        <v>7131960013</v>
      </c>
      <c r="B873" s="362" t="s">
        <v>1524</v>
      </c>
      <c r="C873" s="363" t="s">
        <v>9</v>
      </c>
      <c r="D873" s="45">
        <v>1726211.9</v>
      </c>
      <c r="E873" s="46"/>
      <c r="F873" s="154" t="s">
        <v>1092</v>
      </c>
      <c r="G873" s="370"/>
      <c r="H873" s="97"/>
    </row>
    <row r="874" spans="1:8" ht="158.25" x14ac:dyDescent="0.2">
      <c r="A874" s="361">
        <v>7131960014</v>
      </c>
      <c r="B874" s="362" t="s">
        <v>1525</v>
      </c>
      <c r="C874" s="363" t="s">
        <v>9</v>
      </c>
      <c r="D874" s="45">
        <v>1185814.8500000001</v>
      </c>
      <c r="E874" s="46"/>
      <c r="F874" s="154" t="s">
        <v>1092</v>
      </c>
      <c r="G874" s="370"/>
      <c r="H874" s="97"/>
    </row>
    <row r="875" spans="1:8" ht="144" x14ac:dyDescent="0.2">
      <c r="A875" s="361">
        <v>7131960015</v>
      </c>
      <c r="B875" s="362" t="s">
        <v>1526</v>
      </c>
      <c r="C875" s="363" t="s">
        <v>9</v>
      </c>
      <c r="D875" s="45">
        <v>1185814.8500000001</v>
      </c>
      <c r="E875" s="46"/>
      <c r="F875" s="154" t="s">
        <v>1092</v>
      </c>
      <c r="G875" s="370"/>
      <c r="H875" s="97"/>
    </row>
    <row r="876" spans="1:8" ht="25.5" x14ac:dyDescent="0.2">
      <c r="A876" s="361">
        <v>7132230001</v>
      </c>
      <c r="B876" s="362" t="s">
        <v>1527</v>
      </c>
      <c r="C876" s="363" t="s">
        <v>9</v>
      </c>
      <c r="D876" s="45">
        <v>50947.75</v>
      </c>
      <c r="E876" s="46"/>
      <c r="F876" s="154" t="s">
        <v>1092</v>
      </c>
      <c r="G876" s="370"/>
      <c r="H876" s="97"/>
    </row>
    <row r="877" spans="1:8" ht="25.5" x14ac:dyDescent="0.2">
      <c r="A877" s="361">
        <v>7132230003</v>
      </c>
      <c r="B877" s="362" t="s">
        <v>1528</v>
      </c>
      <c r="C877" s="363" t="s">
        <v>9</v>
      </c>
      <c r="D877" s="45">
        <v>50947.75</v>
      </c>
      <c r="E877" s="46"/>
      <c r="F877" s="154" t="s">
        <v>1092</v>
      </c>
      <c r="G877" s="370"/>
      <c r="H877" s="97"/>
    </row>
    <row r="878" spans="1:8" ht="25.5" x14ac:dyDescent="0.2">
      <c r="A878" s="361">
        <v>7132230004</v>
      </c>
      <c r="B878" s="362" t="s">
        <v>1529</v>
      </c>
      <c r="C878" s="363" t="s">
        <v>9</v>
      </c>
      <c r="D878" s="45">
        <v>101895.5</v>
      </c>
      <c r="E878" s="46"/>
      <c r="F878" s="154" t="s">
        <v>1092</v>
      </c>
      <c r="G878" s="370"/>
      <c r="H878" s="97"/>
    </row>
    <row r="879" spans="1:8" s="379" customFormat="1" ht="15" x14ac:dyDescent="0.25">
      <c r="A879" s="373">
        <v>7130641035</v>
      </c>
      <c r="B879" s="374" t="s">
        <v>1550</v>
      </c>
      <c r="C879" s="375" t="s">
        <v>332</v>
      </c>
      <c r="D879" s="376">
        <v>1541.79</v>
      </c>
      <c r="E879" s="377"/>
      <c r="F879" s="377"/>
      <c r="G879" s="378" t="s">
        <v>1551</v>
      </c>
    </row>
    <row r="880" spans="1:8" s="379" customFormat="1" ht="25.5" x14ac:dyDescent="0.25">
      <c r="A880" s="373">
        <v>7132461804</v>
      </c>
      <c r="B880" s="374" t="s">
        <v>1552</v>
      </c>
      <c r="C880" s="375" t="s">
        <v>332</v>
      </c>
      <c r="D880" s="376">
        <v>1309.8</v>
      </c>
      <c r="E880" s="377"/>
      <c r="F880" s="377"/>
      <c r="G880" s="378" t="s">
        <v>1551</v>
      </c>
    </row>
    <row r="881" spans="1:8" s="379" customFormat="1" ht="24" customHeight="1" x14ac:dyDescent="0.25">
      <c r="A881" s="380">
        <v>7131950210</v>
      </c>
      <c r="B881" s="78" t="s">
        <v>1553</v>
      </c>
      <c r="C881" s="69" t="s">
        <v>9</v>
      </c>
      <c r="D881" s="376">
        <v>22892.01</v>
      </c>
      <c r="E881" s="381"/>
      <c r="F881" s="382"/>
      <c r="G881" s="378" t="s">
        <v>1551</v>
      </c>
      <c r="H881" s="383"/>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topLeftCell="A16" workbookViewId="0">
      <selection activeCell="B21" sqref="B21"/>
    </sheetView>
  </sheetViews>
  <sheetFormatPr defaultRowHeight="12.75" x14ac:dyDescent="0.2"/>
  <cols>
    <col min="1" max="1" width="5.28515625" style="5" customWidth="1"/>
    <col min="2" max="2" width="38.7109375" style="2" customWidth="1"/>
    <col min="3" max="3" width="15" style="5" customWidth="1"/>
    <col min="4" max="4" width="5.85546875" style="2" bestFit="1" customWidth="1"/>
    <col min="5" max="5" width="5.7109375" style="2" bestFit="1" customWidth="1"/>
    <col min="6" max="6" width="10.85546875" style="2" bestFit="1" customWidth="1"/>
    <col min="7" max="7" width="10.85546875" style="2" customWidth="1"/>
    <col min="8" max="8" width="5.7109375" style="2" bestFit="1" customWidth="1"/>
    <col min="9" max="9" width="10.28515625" style="2" bestFit="1" customWidth="1"/>
    <col min="10" max="10" width="10.85546875" style="2" bestFit="1" customWidth="1"/>
    <col min="11" max="11" width="5.7109375" style="2" bestFit="1" customWidth="1"/>
    <col min="12" max="12" width="9.85546875" style="2" bestFit="1" customWidth="1"/>
    <col min="13" max="13" width="13.42578125" style="2" customWidth="1"/>
    <col min="14" max="14" width="5.7109375" style="2" bestFit="1" customWidth="1"/>
    <col min="15" max="15" width="9.5703125" style="2" bestFit="1" customWidth="1"/>
    <col min="16" max="16" width="13.140625" style="2" customWidth="1"/>
    <col min="17" max="17" width="24.85546875" style="2" customWidth="1"/>
    <col min="18" max="18" width="14.140625" style="2" customWidth="1"/>
    <col min="19" max="256" width="9.140625" style="2"/>
    <col min="257" max="257" width="5.5703125" style="2" customWidth="1"/>
    <col min="258" max="258" width="30.85546875" style="2" customWidth="1"/>
    <col min="259" max="259" width="15" style="2" customWidth="1"/>
    <col min="260" max="260" width="5.85546875" style="2" bestFit="1" customWidth="1"/>
    <col min="261" max="261" width="5.7109375" style="2" bestFit="1" customWidth="1"/>
    <col min="262" max="262" width="10.28515625" style="2" bestFit="1" customWidth="1"/>
    <col min="263" max="263" width="11.42578125" style="2" customWidth="1"/>
    <col min="264" max="264" width="5.7109375" style="2" bestFit="1" customWidth="1"/>
    <col min="265" max="265" width="10.28515625" style="2" bestFit="1" customWidth="1"/>
    <col min="266" max="266" width="11.28515625" style="2" bestFit="1" customWidth="1"/>
    <col min="267" max="267" width="5.7109375" style="2" bestFit="1" customWidth="1"/>
    <col min="268" max="268" width="9.85546875" style="2" bestFit="1" customWidth="1"/>
    <col min="269" max="269" width="12.85546875" style="2" customWidth="1"/>
    <col min="270" max="270" width="5.7109375" style="2" bestFit="1" customWidth="1"/>
    <col min="271" max="271" width="10.28515625" style="2" bestFit="1" customWidth="1"/>
    <col min="272" max="272" width="12.140625" style="2" customWidth="1"/>
    <col min="273" max="273" width="24.85546875" style="2" customWidth="1"/>
    <col min="274" max="274" width="14.140625" style="2" customWidth="1"/>
    <col min="275" max="512" width="9.140625" style="2"/>
    <col min="513" max="513" width="5.5703125" style="2" customWidth="1"/>
    <col min="514" max="514" width="30.85546875" style="2" customWidth="1"/>
    <col min="515" max="515" width="15" style="2" customWidth="1"/>
    <col min="516" max="516" width="5.85546875" style="2" bestFit="1" customWidth="1"/>
    <col min="517" max="517" width="5.7109375" style="2" bestFit="1" customWidth="1"/>
    <col min="518" max="518" width="10.28515625" style="2" bestFit="1" customWidth="1"/>
    <col min="519" max="519" width="11.42578125" style="2" customWidth="1"/>
    <col min="520" max="520" width="5.7109375" style="2" bestFit="1" customWidth="1"/>
    <col min="521" max="521" width="10.28515625" style="2" bestFit="1" customWidth="1"/>
    <col min="522" max="522" width="11.28515625" style="2" bestFit="1" customWidth="1"/>
    <col min="523" max="523" width="5.7109375" style="2" bestFit="1" customWidth="1"/>
    <col min="524" max="524" width="9.85546875" style="2" bestFit="1" customWidth="1"/>
    <col min="525" max="525" width="12.85546875" style="2" customWidth="1"/>
    <col min="526" max="526" width="5.7109375" style="2" bestFit="1" customWidth="1"/>
    <col min="527" max="527" width="10.28515625" style="2" bestFit="1" customWidth="1"/>
    <col min="528" max="528" width="12.140625" style="2" customWidth="1"/>
    <col min="529" max="529" width="24.85546875" style="2" customWidth="1"/>
    <col min="530" max="530" width="14.140625" style="2" customWidth="1"/>
    <col min="531" max="768" width="9.140625" style="2"/>
    <col min="769" max="769" width="5.5703125" style="2" customWidth="1"/>
    <col min="770" max="770" width="30.85546875" style="2" customWidth="1"/>
    <col min="771" max="771" width="15" style="2" customWidth="1"/>
    <col min="772" max="772" width="5.85546875" style="2" bestFit="1" customWidth="1"/>
    <col min="773" max="773" width="5.7109375" style="2" bestFit="1" customWidth="1"/>
    <col min="774" max="774" width="10.28515625" style="2" bestFit="1" customWidth="1"/>
    <col min="775" max="775" width="11.42578125" style="2" customWidth="1"/>
    <col min="776" max="776" width="5.7109375" style="2" bestFit="1" customWidth="1"/>
    <col min="777" max="777" width="10.28515625" style="2" bestFit="1" customWidth="1"/>
    <col min="778" max="778" width="11.28515625" style="2" bestFit="1" customWidth="1"/>
    <col min="779" max="779" width="5.7109375" style="2" bestFit="1" customWidth="1"/>
    <col min="780" max="780" width="9.85546875" style="2" bestFit="1" customWidth="1"/>
    <col min="781" max="781" width="12.85546875" style="2" customWidth="1"/>
    <col min="782" max="782" width="5.7109375" style="2" bestFit="1" customWidth="1"/>
    <col min="783" max="783" width="10.28515625" style="2" bestFit="1" customWidth="1"/>
    <col min="784" max="784" width="12.140625" style="2" customWidth="1"/>
    <col min="785" max="785" width="24.85546875" style="2" customWidth="1"/>
    <col min="786" max="786" width="14.140625" style="2" customWidth="1"/>
    <col min="787" max="1024" width="9.140625" style="2"/>
    <col min="1025" max="1025" width="5.5703125" style="2" customWidth="1"/>
    <col min="1026" max="1026" width="30.85546875" style="2" customWidth="1"/>
    <col min="1027" max="1027" width="15" style="2" customWidth="1"/>
    <col min="1028" max="1028" width="5.85546875" style="2" bestFit="1" customWidth="1"/>
    <col min="1029" max="1029" width="5.7109375" style="2" bestFit="1" customWidth="1"/>
    <col min="1030" max="1030" width="10.28515625" style="2" bestFit="1" customWidth="1"/>
    <col min="1031" max="1031" width="11.42578125" style="2" customWidth="1"/>
    <col min="1032" max="1032" width="5.7109375" style="2" bestFit="1" customWidth="1"/>
    <col min="1033" max="1033" width="10.28515625" style="2" bestFit="1" customWidth="1"/>
    <col min="1034" max="1034" width="11.28515625" style="2" bestFit="1" customWidth="1"/>
    <col min="1035" max="1035" width="5.7109375" style="2" bestFit="1" customWidth="1"/>
    <col min="1036" max="1036" width="9.85546875" style="2" bestFit="1" customWidth="1"/>
    <col min="1037" max="1037" width="12.85546875" style="2" customWidth="1"/>
    <col min="1038" max="1038" width="5.7109375" style="2" bestFit="1" customWidth="1"/>
    <col min="1039" max="1039" width="10.28515625" style="2" bestFit="1" customWidth="1"/>
    <col min="1040" max="1040" width="12.140625" style="2" customWidth="1"/>
    <col min="1041" max="1041" width="24.85546875" style="2" customWidth="1"/>
    <col min="1042" max="1042" width="14.140625" style="2" customWidth="1"/>
    <col min="1043" max="1280" width="9.140625" style="2"/>
    <col min="1281" max="1281" width="5.5703125" style="2" customWidth="1"/>
    <col min="1282" max="1282" width="30.85546875" style="2" customWidth="1"/>
    <col min="1283" max="1283" width="15" style="2" customWidth="1"/>
    <col min="1284" max="1284" width="5.85546875" style="2" bestFit="1" customWidth="1"/>
    <col min="1285" max="1285" width="5.7109375" style="2" bestFit="1" customWidth="1"/>
    <col min="1286" max="1286" width="10.28515625" style="2" bestFit="1" customWidth="1"/>
    <col min="1287" max="1287" width="11.42578125" style="2" customWidth="1"/>
    <col min="1288" max="1288" width="5.7109375" style="2" bestFit="1" customWidth="1"/>
    <col min="1289" max="1289" width="10.28515625" style="2" bestFit="1" customWidth="1"/>
    <col min="1290" max="1290" width="11.28515625" style="2" bestFit="1" customWidth="1"/>
    <col min="1291" max="1291" width="5.7109375" style="2" bestFit="1" customWidth="1"/>
    <col min="1292" max="1292" width="9.85546875" style="2" bestFit="1" customWidth="1"/>
    <col min="1293" max="1293" width="12.85546875" style="2" customWidth="1"/>
    <col min="1294" max="1294" width="5.7109375" style="2" bestFit="1" customWidth="1"/>
    <col min="1295" max="1295" width="10.28515625" style="2" bestFit="1" customWidth="1"/>
    <col min="1296" max="1296" width="12.140625" style="2" customWidth="1"/>
    <col min="1297" max="1297" width="24.85546875" style="2" customWidth="1"/>
    <col min="1298" max="1298" width="14.140625" style="2" customWidth="1"/>
    <col min="1299" max="1536" width="9.140625" style="2"/>
    <col min="1537" max="1537" width="5.5703125" style="2" customWidth="1"/>
    <col min="1538" max="1538" width="30.85546875" style="2" customWidth="1"/>
    <col min="1539" max="1539" width="15" style="2" customWidth="1"/>
    <col min="1540" max="1540" width="5.85546875" style="2" bestFit="1" customWidth="1"/>
    <col min="1541" max="1541" width="5.7109375" style="2" bestFit="1" customWidth="1"/>
    <col min="1542" max="1542" width="10.28515625" style="2" bestFit="1" customWidth="1"/>
    <col min="1543" max="1543" width="11.42578125" style="2" customWidth="1"/>
    <col min="1544" max="1544" width="5.7109375" style="2" bestFit="1" customWidth="1"/>
    <col min="1545" max="1545" width="10.28515625" style="2" bestFit="1" customWidth="1"/>
    <col min="1546" max="1546" width="11.28515625" style="2" bestFit="1" customWidth="1"/>
    <col min="1547" max="1547" width="5.7109375" style="2" bestFit="1" customWidth="1"/>
    <col min="1548" max="1548" width="9.85546875" style="2" bestFit="1" customWidth="1"/>
    <col min="1549" max="1549" width="12.85546875" style="2" customWidth="1"/>
    <col min="1550" max="1550" width="5.7109375" style="2" bestFit="1" customWidth="1"/>
    <col min="1551" max="1551" width="10.28515625" style="2" bestFit="1" customWidth="1"/>
    <col min="1552" max="1552" width="12.140625" style="2" customWidth="1"/>
    <col min="1553" max="1553" width="24.85546875" style="2" customWidth="1"/>
    <col min="1554" max="1554" width="14.140625" style="2" customWidth="1"/>
    <col min="1555" max="1792" width="9.140625" style="2"/>
    <col min="1793" max="1793" width="5.5703125" style="2" customWidth="1"/>
    <col min="1794" max="1794" width="30.85546875" style="2" customWidth="1"/>
    <col min="1795" max="1795" width="15" style="2" customWidth="1"/>
    <col min="1796" max="1796" width="5.85546875" style="2" bestFit="1" customWidth="1"/>
    <col min="1797" max="1797" width="5.7109375" style="2" bestFit="1" customWidth="1"/>
    <col min="1798" max="1798" width="10.28515625" style="2" bestFit="1" customWidth="1"/>
    <col min="1799" max="1799" width="11.42578125" style="2" customWidth="1"/>
    <col min="1800" max="1800" width="5.7109375" style="2" bestFit="1" customWidth="1"/>
    <col min="1801" max="1801" width="10.28515625" style="2" bestFit="1" customWidth="1"/>
    <col min="1802" max="1802" width="11.28515625" style="2" bestFit="1" customWidth="1"/>
    <col min="1803" max="1803" width="5.7109375" style="2" bestFit="1" customWidth="1"/>
    <col min="1804" max="1804" width="9.85546875" style="2" bestFit="1" customWidth="1"/>
    <col min="1805" max="1805" width="12.85546875" style="2" customWidth="1"/>
    <col min="1806" max="1806" width="5.7109375" style="2" bestFit="1" customWidth="1"/>
    <col min="1807" max="1807" width="10.28515625" style="2" bestFit="1" customWidth="1"/>
    <col min="1808" max="1808" width="12.140625" style="2" customWidth="1"/>
    <col min="1809" max="1809" width="24.85546875" style="2" customWidth="1"/>
    <col min="1810" max="1810" width="14.140625" style="2" customWidth="1"/>
    <col min="1811" max="2048" width="9.140625" style="2"/>
    <col min="2049" max="2049" width="5.5703125" style="2" customWidth="1"/>
    <col min="2050" max="2050" width="30.85546875" style="2" customWidth="1"/>
    <col min="2051" max="2051" width="15" style="2" customWidth="1"/>
    <col min="2052" max="2052" width="5.85546875" style="2" bestFit="1" customWidth="1"/>
    <col min="2053" max="2053" width="5.7109375" style="2" bestFit="1" customWidth="1"/>
    <col min="2054" max="2054" width="10.28515625" style="2" bestFit="1" customWidth="1"/>
    <col min="2055" max="2055" width="11.42578125" style="2" customWidth="1"/>
    <col min="2056" max="2056" width="5.7109375" style="2" bestFit="1" customWidth="1"/>
    <col min="2057" max="2057" width="10.28515625" style="2" bestFit="1" customWidth="1"/>
    <col min="2058" max="2058" width="11.28515625" style="2" bestFit="1" customWidth="1"/>
    <col min="2059" max="2059" width="5.7109375" style="2" bestFit="1" customWidth="1"/>
    <col min="2060" max="2060" width="9.85546875" style="2" bestFit="1" customWidth="1"/>
    <col min="2061" max="2061" width="12.85546875" style="2" customWidth="1"/>
    <col min="2062" max="2062" width="5.7109375" style="2" bestFit="1" customWidth="1"/>
    <col min="2063" max="2063" width="10.28515625" style="2" bestFit="1" customWidth="1"/>
    <col min="2064" max="2064" width="12.140625" style="2" customWidth="1"/>
    <col min="2065" max="2065" width="24.85546875" style="2" customWidth="1"/>
    <col min="2066" max="2066" width="14.140625" style="2" customWidth="1"/>
    <col min="2067" max="2304" width="9.140625" style="2"/>
    <col min="2305" max="2305" width="5.5703125" style="2" customWidth="1"/>
    <col min="2306" max="2306" width="30.85546875" style="2" customWidth="1"/>
    <col min="2307" max="2307" width="15" style="2" customWidth="1"/>
    <col min="2308" max="2308" width="5.85546875" style="2" bestFit="1" customWidth="1"/>
    <col min="2309" max="2309" width="5.7109375" style="2" bestFit="1" customWidth="1"/>
    <col min="2310" max="2310" width="10.28515625" style="2" bestFit="1" customWidth="1"/>
    <col min="2311" max="2311" width="11.42578125" style="2" customWidth="1"/>
    <col min="2312" max="2312" width="5.7109375" style="2" bestFit="1" customWidth="1"/>
    <col min="2313" max="2313" width="10.28515625" style="2" bestFit="1" customWidth="1"/>
    <col min="2314" max="2314" width="11.28515625" style="2" bestFit="1" customWidth="1"/>
    <col min="2315" max="2315" width="5.7109375" style="2" bestFit="1" customWidth="1"/>
    <col min="2316" max="2316" width="9.85546875" style="2" bestFit="1" customWidth="1"/>
    <col min="2317" max="2317" width="12.85546875" style="2" customWidth="1"/>
    <col min="2318" max="2318" width="5.7109375" style="2" bestFit="1" customWidth="1"/>
    <col min="2319" max="2319" width="10.28515625" style="2" bestFit="1" customWidth="1"/>
    <col min="2320" max="2320" width="12.140625" style="2" customWidth="1"/>
    <col min="2321" max="2321" width="24.85546875" style="2" customWidth="1"/>
    <col min="2322" max="2322" width="14.140625" style="2" customWidth="1"/>
    <col min="2323" max="2560" width="9.140625" style="2"/>
    <col min="2561" max="2561" width="5.5703125" style="2" customWidth="1"/>
    <col min="2562" max="2562" width="30.85546875" style="2" customWidth="1"/>
    <col min="2563" max="2563" width="15" style="2" customWidth="1"/>
    <col min="2564" max="2564" width="5.85546875" style="2" bestFit="1" customWidth="1"/>
    <col min="2565" max="2565" width="5.7109375" style="2" bestFit="1" customWidth="1"/>
    <col min="2566" max="2566" width="10.28515625" style="2" bestFit="1" customWidth="1"/>
    <col min="2567" max="2567" width="11.42578125" style="2" customWidth="1"/>
    <col min="2568" max="2568" width="5.7109375" style="2" bestFit="1" customWidth="1"/>
    <col min="2569" max="2569" width="10.28515625" style="2" bestFit="1" customWidth="1"/>
    <col min="2570" max="2570" width="11.28515625" style="2" bestFit="1" customWidth="1"/>
    <col min="2571" max="2571" width="5.7109375" style="2" bestFit="1" customWidth="1"/>
    <col min="2572" max="2572" width="9.85546875" style="2" bestFit="1" customWidth="1"/>
    <col min="2573" max="2573" width="12.85546875" style="2" customWidth="1"/>
    <col min="2574" max="2574" width="5.7109375" style="2" bestFit="1" customWidth="1"/>
    <col min="2575" max="2575" width="10.28515625" style="2" bestFit="1" customWidth="1"/>
    <col min="2576" max="2576" width="12.140625" style="2" customWidth="1"/>
    <col min="2577" max="2577" width="24.85546875" style="2" customWidth="1"/>
    <col min="2578" max="2578" width="14.140625" style="2" customWidth="1"/>
    <col min="2579" max="2816" width="9.140625" style="2"/>
    <col min="2817" max="2817" width="5.5703125" style="2" customWidth="1"/>
    <col min="2818" max="2818" width="30.85546875" style="2" customWidth="1"/>
    <col min="2819" max="2819" width="15" style="2" customWidth="1"/>
    <col min="2820" max="2820" width="5.85546875" style="2" bestFit="1" customWidth="1"/>
    <col min="2821" max="2821" width="5.7109375" style="2" bestFit="1" customWidth="1"/>
    <col min="2822" max="2822" width="10.28515625" style="2" bestFit="1" customWidth="1"/>
    <col min="2823" max="2823" width="11.42578125" style="2" customWidth="1"/>
    <col min="2824" max="2824" width="5.7109375" style="2" bestFit="1" customWidth="1"/>
    <col min="2825" max="2825" width="10.28515625" style="2" bestFit="1" customWidth="1"/>
    <col min="2826" max="2826" width="11.28515625" style="2" bestFit="1" customWidth="1"/>
    <col min="2827" max="2827" width="5.7109375" style="2" bestFit="1" customWidth="1"/>
    <col min="2828" max="2828" width="9.85546875" style="2" bestFit="1" customWidth="1"/>
    <col min="2829" max="2829" width="12.85546875" style="2" customWidth="1"/>
    <col min="2830" max="2830" width="5.7109375" style="2" bestFit="1" customWidth="1"/>
    <col min="2831" max="2831" width="10.28515625" style="2" bestFit="1" customWidth="1"/>
    <col min="2832" max="2832" width="12.140625" style="2" customWidth="1"/>
    <col min="2833" max="2833" width="24.85546875" style="2" customWidth="1"/>
    <col min="2834" max="2834" width="14.140625" style="2" customWidth="1"/>
    <col min="2835" max="3072" width="9.140625" style="2"/>
    <col min="3073" max="3073" width="5.5703125" style="2" customWidth="1"/>
    <col min="3074" max="3074" width="30.85546875" style="2" customWidth="1"/>
    <col min="3075" max="3075" width="15" style="2" customWidth="1"/>
    <col min="3076" max="3076" width="5.85546875" style="2" bestFit="1" customWidth="1"/>
    <col min="3077" max="3077" width="5.7109375" style="2" bestFit="1" customWidth="1"/>
    <col min="3078" max="3078" width="10.28515625" style="2" bestFit="1" customWidth="1"/>
    <col min="3079" max="3079" width="11.42578125" style="2" customWidth="1"/>
    <col min="3080" max="3080" width="5.7109375" style="2" bestFit="1" customWidth="1"/>
    <col min="3081" max="3081" width="10.28515625" style="2" bestFit="1" customWidth="1"/>
    <col min="3082" max="3082" width="11.28515625" style="2" bestFit="1" customWidth="1"/>
    <col min="3083" max="3083" width="5.7109375" style="2" bestFit="1" customWidth="1"/>
    <col min="3084" max="3084" width="9.85546875" style="2" bestFit="1" customWidth="1"/>
    <col min="3085" max="3085" width="12.85546875" style="2" customWidth="1"/>
    <col min="3086" max="3086" width="5.7109375" style="2" bestFit="1" customWidth="1"/>
    <col min="3087" max="3087" width="10.28515625" style="2" bestFit="1" customWidth="1"/>
    <col min="3088" max="3088" width="12.140625" style="2" customWidth="1"/>
    <col min="3089" max="3089" width="24.85546875" style="2" customWidth="1"/>
    <col min="3090" max="3090" width="14.140625" style="2" customWidth="1"/>
    <col min="3091" max="3328" width="9.140625" style="2"/>
    <col min="3329" max="3329" width="5.5703125" style="2" customWidth="1"/>
    <col min="3330" max="3330" width="30.85546875" style="2" customWidth="1"/>
    <col min="3331" max="3331" width="15" style="2" customWidth="1"/>
    <col min="3332" max="3332" width="5.85546875" style="2" bestFit="1" customWidth="1"/>
    <col min="3333" max="3333" width="5.7109375" style="2" bestFit="1" customWidth="1"/>
    <col min="3334" max="3334" width="10.28515625" style="2" bestFit="1" customWidth="1"/>
    <col min="3335" max="3335" width="11.42578125" style="2" customWidth="1"/>
    <col min="3336" max="3336" width="5.7109375" style="2" bestFit="1" customWidth="1"/>
    <col min="3337" max="3337" width="10.28515625" style="2" bestFit="1" customWidth="1"/>
    <col min="3338" max="3338" width="11.28515625" style="2" bestFit="1" customWidth="1"/>
    <col min="3339" max="3339" width="5.7109375" style="2" bestFit="1" customWidth="1"/>
    <col min="3340" max="3340" width="9.85546875" style="2" bestFit="1" customWidth="1"/>
    <col min="3341" max="3341" width="12.85546875" style="2" customWidth="1"/>
    <col min="3342" max="3342" width="5.7109375" style="2" bestFit="1" customWidth="1"/>
    <col min="3343" max="3343" width="10.28515625" style="2" bestFit="1" customWidth="1"/>
    <col min="3344" max="3344" width="12.140625" style="2" customWidth="1"/>
    <col min="3345" max="3345" width="24.85546875" style="2" customWidth="1"/>
    <col min="3346" max="3346" width="14.140625" style="2" customWidth="1"/>
    <col min="3347" max="3584" width="9.140625" style="2"/>
    <col min="3585" max="3585" width="5.5703125" style="2" customWidth="1"/>
    <col min="3586" max="3586" width="30.85546875" style="2" customWidth="1"/>
    <col min="3587" max="3587" width="15" style="2" customWidth="1"/>
    <col min="3588" max="3588" width="5.85546875" style="2" bestFit="1" customWidth="1"/>
    <col min="3589" max="3589" width="5.7109375" style="2" bestFit="1" customWidth="1"/>
    <col min="3590" max="3590" width="10.28515625" style="2" bestFit="1" customWidth="1"/>
    <col min="3591" max="3591" width="11.42578125" style="2" customWidth="1"/>
    <col min="3592" max="3592" width="5.7109375" style="2" bestFit="1" customWidth="1"/>
    <col min="3593" max="3593" width="10.28515625" style="2" bestFit="1" customWidth="1"/>
    <col min="3594" max="3594" width="11.28515625" style="2" bestFit="1" customWidth="1"/>
    <col min="3595" max="3595" width="5.7109375" style="2" bestFit="1" customWidth="1"/>
    <col min="3596" max="3596" width="9.85546875" style="2" bestFit="1" customWidth="1"/>
    <col min="3597" max="3597" width="12.85546875" style="2" customWidth="1"/>
    <col min="3598" max="3598" width="5.7109375" style="2" bestFit="1" customWidth="1"/>
    <col min="3599" max="3599" width="10.28515625" style="2" bestFit="1" customWidth="1"/>
    <col min="3600" max="3600" width="12.140625" style="2" customWidth="1"/>
    <col min="3601" max="3601" width="24.85546875" style="2" customWidth="1"/>
    <col min="3602" max="3602" width="14.140625" style="2" customWidth="1"/>
    <col min="3603" max="3840" width="9.140625" style="2"/>
    <col min="3841" max="3841" width="5.5703125" style="2" customWidth="1"/>
    <col min="3842" max="3842" width="30.85546875" style="2" customWidth="1"/>
    <col min="3843" max="3843" width="15" style="2" customWidth="1"/>
    <col min="3844" max="3844" width="5.85546875" style="2" bestFit="1" customWidth="1"/>
    <col min="3845" max="3845" width="5.7109375" style="2" bestFit="1" customWidth="1"/>
    <col min="3846" max="3846" width="10.28515625" style="2" bestFit="1" customWidth="1"/>
    <col min="3847" max="3847" width="11.42578125" style="2" customWidth="1"/>
    <col min="3848" max="3848" width="5.7109375" style="2" bestFit="1" customWidth="1"/>
    <col min="3849" max="3849" width="10.28515625" style="2" bestFit="1" customWidth="1"/>
    <col min="3850" max="3850" width="11.28515625" style="2" bestFit="1" customWidth="1"/>
    <col min="3851" max="3851" width="5.7109375" style="2" bestFit="1" customWidth="1"/>
    <col min="3852" max="3852" width="9.85546875" style="2" bestFit="1" customWidth="1"/>
    <col min="3853" max="3853" width="12.85546875" style="2" customWidth="1"/>
    <col min="3854" max="3854" width="5.7109375" style="2" bestFit="1" customWidth="1"/>
    <col min="3855" max="3855" width="10.28515625" style="2" bestFit="1" customWidth="1"/>
    <col min="3856" max="3856" width="12.140625" style="2" customWidth="1"/>
    <col min="3857" max="3857" width="24.85546875" style="2" customWidth="1"/>
    <col min="3858" max="3858" width="14.140625" style="2" customWidth="1"/>
    <col min="3859" max="4096" width="9.140625" style="2"/>
    <col min="4097" max="4097" width="5.5703125" style="2" customWidth="1"/>
    <col min="4098" max="4098" width="30.85546875" style="2" customWidth="1"/>
    <col min="4099" max="4099" width="15" style="2" customWidth="1"/>
    <col min="4100" max="4100" width="5.85546875" style="2" bestFit="1" customWidth="1"/>
    <col min="4101" max="4101" width="5.7109375" style="2" bestFit="1" customWidth="1"/>
    <col min="4102" max="4102" width="10.28515625" style="2" bestFit="1" customWidth="1"/>
    <col min="4103" max="4103" width="11.42578125" style="2" customWidth="1"/>
    <col min="4104" max="4104" width="5.7109375" style="2" bestFit="1" customWidth="1"/>
    <col min="4105" max="4105" width="10.28515625" style="2" bestFit="1" customWidth="1"/>
    <col min="4106" max="4106" width="11.28515625" style="2" bestFit="1" customWidth="1"/>
    <col min="4107" max="4107" width="5.7109375" style="2" bestFit="1" customWidth="1"/>
    <col min="4108" max="4108" width="9.85546875" style="2" bestFit="1" customWidth="1"/>
    <col min="4109" max="4109" width="12.85546875" style="2" customWidth="1"/>
    <col min="4110" max="4110" width="5.7109375" style="2" bestFit="1" customWidth="1"/>
    <col min="4111" max="4111" width="10.28515625" style="2" bestFit="1" customWidth="1"/>
    <col min="4112" max="4112" width="12.140625" style="2" customWidth="1"/>
    <col min="4113" max="4113" width="24.85546875" style="2" customWidth="1"/>
    <col min="4114" max="4114" width="14.140625" style="2" customWidth="1"/>
    <col min="4115" max="4352" width="9.140625" style="2"/>
    <col min="4353" max="4353" width="5.5703125" style="2" customWidth="1"/>
    <col min="4354" max="4354" width="30.85546875" style="2" customWidth="1"/>
    <col min="4355" max="4355" width="15" style="2" customWidth="1"/>
    <col min="4356" max="4356" width="5.85546875" style="2" bestFit="1" customWidth="1"/>
    <col min="4357" max="4357" width="5.7109375" style="2" bestFit="1" customWidth="1"/>
    <col min="4358" max="4358" width="10.28515625" style="2" bestFit="1" customWidth="1"/>
    <col min="4359" max="4359" width="11.42578125" style="2" customWidth="1"/>
    <col min="4360" max="4360" width="5.7109375" style="2" bestFit="1" customWidth="1"/>
    <col min="4361" max="4361" width="10.28515625" style="2" bestFit="1" customWidth="1"/>
    <col min="4362" max="4362" width="11.28515625" style="2" bestFit="1" customWidth="1"/>
    <col min="4363" max="4363" width="5.7109375" style="2" bestFit="1" customWidth="1"/>
    <col min="4364" max="4364" width="9.85546875" style="2" bestFit="1" customWidth="1"/>
    <col min="4365" max="4365" width="12.85546875" style="2" customWidth="1"/>
    <col min="4366" max="4366" width="5.7109375" style="2" bestFit="1" customWidth="1"/>
    <col min="4367" max="4367" width="10.28515625" style="2" bestFit="1" customWidth="1"/>
    <col min="4368" max="4368" width="12.140625" style="2" customWidth="1"/>
    <col min="4369" max="4369" width="24.85546875" style="2" customWidth="1"/>
    <col min="4370" max="4370" width="14.140625" style="2" customWidth="1"/>
    <col min="4371" max="4608" width="9.140625" style="2"/>
    <col min="4609" max="4609" width="5.5703125" style="2" customWidth="1"/>
    <col min="4610" max="4610" width="30.85546875" style="2" customWidth="1"/>
    <col min="4611" max="4611" width="15" style="2" customWidth="1"/>
    <col min="4612" max="4612" width="5.85546875" style="2" bestFit="1" customWidth="1"/>
    <col min="4613" max="4613" width="5.7109375" style="2" bestFit="1" customWidth="1"/>
    <col min="4614" max="4614" width="10.28515625" style="2" bestFit="1" customWidth="1"/>
    <col min="4615" max="4615" width="11.42578125" style="2" customWidth="1"/>
    <col min="4616" max="4616" width="5.7109375" style="2" bestFit="1" customWidth="1"/>
    <col min="4617" max="4617" width="10.28515625" style="2" bestFit="1" customWidth="1"/>
    <col min="4618" max="4618" width="11.28515625" style="2" bestFit="1" customWidth="1"/>
    <col min="4619" max="4619" width="5.7109375" style="2" bestFit="1" customWidth="1"/>
    <col min="4620" max="4620" width="9.85546875" style="2" bestFit="1" customWidth="1"/>
    <col min="4621" max="4621" width="12.85546875" style="2" customWidth="1"/>
    <col min="4622" max="4622" width="5.7109375" style="2" bestFit="1" customWidth="1"/>
    <col min="4623" max="4623" width="10.28515625" style="2" bestFit="1" customWidth="1"/>
    <col min="4624" max="4624" width="12.140625" style="2" customWidth="1"/>
    <col min="4625" max="4625" width="24.85546875" style="2" customWidth="1"/>
    <col min="4626" max="4626" width="14.140625" style="2" customWidth="1"/>
    <col min="4627" max="4864" width="9.140625" style="2"/>
    <col min="4865" max="4865" width="5.5703125" style="2" customWidth="1"/>
    <col min="4866" max="4866" width="30.85546875" style="2" customWidth="1"/>
    <col min="4867" max="4867" width="15" style="2" customWidth="1"/>
    <col min="4868" max="4868" width="5.85546875" style="2" bestFit="1" customWidth="1"/>
    <col min="4869" max="4869" width="5.7109375" style="2" bestFit="1" customWidth="1"/>
    <col min="4870" max="4870" width="10.28515625" style="2" bestFit="1" customWidth="1"/>
    <col min="4871" max="4871" width="11.42578125" style="2" customWidth="1"/>
    <col min="4872" max="4872" width="5.7109375" style="2" bestFit="1" customWidth="1"/>
    <col min="4873" max="4873" width="10.28515625" style="2" bestFit="1" customWidth="1"/>
    <col min="4874" max="4874" width="11.28515625" style="2" bestFit="1" customWidth="1"/>
    <col min="4875" max="4875" width="5.7109375" style="2" bestFit="1" customWidth="1"/>
    <col min="4876" max="4876" width="9.85546875" style="2" bestFit="1" customWidth="1"/>
    <col min="4877" max="4877" width="12.85546875" style="2" customWidth="1"/>
    <col min="4878" max="4878" width="5.7109375" style="2" bestFit="1" customWidth="1"/>
    <col min="4879" max="4879" width="10.28515625" style="2" bestFit="1" customWidth="1"/>
    <col min="4880" max="4880" width="12.140625" style="2" customWidth="1"/>
    <col min="4881" max="4881" width="24.85546875" style="2" customWidth="1"/>
    <col min="4882" max="4882" width="14.140625" style="2" customWidth="1"/>
    <col min="4883" max="5120" width="9.140625" style="2"/>
    <col min="5121" max="5121" width="5.5703125" style="2" customWidth="1"/>
    <col min="5122" max="5122" width="30.85546875" style="2" customWidth="1"/>
    <col min="5123" max="5123" width="15" style="2" customWidth="1"/>
    <col min="5124" max="5124" width="5.85546875" style="2" bestFit="1" customWidth="1"/>
    <col min="5125" max="5125" width="5.7109375" style="2" bestFit="1" customWidth="1"/>
    <col min="5126" max="5126" width="10.28515625" style="2" bestFit="1" customWidth="1"/>
    <col min="5127" max="5127" width="11.42578125" style="2" customWidth="1"/>
    <col min="5128" max="5128" width="5.7109375" style="2" bestFit="1" customWidth="1"/>
    <col min="5129" max="5129" width="10.28515625" style="2" bestFit="1" customWidth="1"/>
    <col min="5130" max="5130" width="11.28515625" style="2" bestFit="1" customWidth="1"/>
    <col min="5131" max="5131" width="5.7109375" style="2" bestFit="1" customWidth="1"/>
    <col min="5132" max="5132" width="9.85546875" style="2" bestFit="1" customWidth="1"/>
    <col min="5133" max="5133" width="12.85546875" style="2" customWidth="1"/>
    <col min="5134" max="5134" width="5.7109375" style="2" bestFit="1" customWidth="1"/>
    <col min="5135" max="5135" width="10.28515625" style="2" bestFit="1" customWidth="1"/>
    <col min="5136" max="5136" width="12.140625" style="2" customWidth="1"/>
    <col min="5137" max="5137" width="24.85546875" style="2" customWidth="1"/>
    <col min="5138" max="5138" width="14.140625" style="2" customWidth="1"/>
    <col min="5139" max="5376" width="9.140625" style="2"/>
    <col min="5377" max="5377" width="5.5703125" style="2" customWidth="1"/>
    <col min="5378" max="5378" width="30.85546875" style="2" customWidth="1"/>
    <col min="5379" max="5379" width="15" style="2" customWidth="1"/>
    <col min="5380" max="5380" width="5.85546875" style="2" bestFit="1" customWidth="1"/>
    <col min="5381" max="5381" width="5.7109375" style="2" bestFit="1" customWidth="1"/>
    <col min="5382" max="5382" width="10.28515625" style="2" bestFit="1" customWidth="1"/>
    <col min="5383" max="5383" width="11.42578125" style="2" customWidth="1"/>
    <col min="5384" max="5384" width="5.7109375" style="2" bestFit="1" customWidth="1"/>
    <col min="5385" max="5385" width="10.28515625" style="2" bestFit="1" customWidth="1"/>
    <col min="5386" max="5386" width="11.28515625" style="2" bestFit="1" customWidth="1"/>
    <col min="5387" max="5387" width="5.7109375" style="2" bestFit="1" customWidth="1"/>
    <col min="5388" max="5388" width="9.85546875" style="2" bestFit="1" customWidth="1"/>
    <col min="5389" max="5389" width="12.85546875" style="2" customWidth="1"/>
    <col min="5390" max="5390" width="5.7109375" style="2" bestFit="1" customWidth="1"/>
    <col min="5391" max="5391" width="10.28515625" style="2" bestFit="1" customWidth="1"/>
    <col min="5392" max="5392" width="12.140625" style="2" customWidth="1"/>
    <col min="5393" max="5393" width="24.85546875" style="2" customWidth="1"/>
    <col min="5394" max="5394" width="14.140625" style="2" customWidth="1"/>
    <col min="5395" max="5632" width="9.140625" style="2"/>
    <col min="5633" max="5633" width="5.5703125" style="2" customWidth="1"/>
    <col min="5634" max="5634" width="30.85546875" style="2" customWidth="1"/>
    <col min="5635" max="5635" width="15" style="2" customWidth="1"/>
    <col min="5636" max="5636" width="5.85546875" style="2" bestFit="1" customWidth="1"/>
    <col min="5637" max="5637" width="5.7109375" style="2" bestFit="1" customWidth="1"/>
    <col min="5638" max="5638" width="10.28515625" style="2" bestFit="1" customWidth="1"/>
    <col min="5639" max="5639" width="11.42578125" style="2" customWidth="1"/>
    <col min="5640" max="5640" width="5.7109375" style="2" bestFit="1" customWidth="1"/>
    <col min="5641" max="5641" width="10.28515625" style="2" bestFit="1" customWidth="1"/>
    <col min="5642" max="5642" width="11.28515625" style="2" bestFit="1" customWidth="1"/>
    <col min="5643" max="5643" width="5.7109375" style="2" bestFit="1" customWidth="1"/>
    <col min="5644" max="5644" width="9.85546875" style="2" bestFit="1" customWidth="1"/>
    <col min="5645" max="5645" width="12.85546875" style="2" customWidth="1"/>
    <col min="5646" max="5646" width="5.7109375" style="2" bestFit="1" customWidth="1"/>
    <col min="5647" max="5647" width="10.28515625" style="2" bestFit="1" customWidth="1"/>
    <col min="5648" max="5648" width="12.140625" style="2" customWidth="1"/>
    <col min="5649" max="5649" width="24.85546875" style="2" customWidth="1"/>
    <col min="5650" max="5650" width="14.140625" style="2" customWidth="1"/>
    <col min="5651" max="5888" width="9.140625" style="2"/>
    <col min="5889" max="5889" width="5.5703125" style="2" customWidth="1"/>
    <col min="5890" max="5890" width="30.85546875" style="2" customWidth="1"/>
    <col min="5891" max="5891" width="15" style="2" customWidth="1"/>
    <col min="5892" max="5892" width="5.85546875" style="2" bestFit="1" customWidth="1"/>
    <col min="5893" max="5893" width="5.7109375" style="2" bestFit="1" customWidth="1"/>
    <col min="5894" max="5894" width="10.28515625" style="2" bestFit="1" customWidth="1"/>
    <col min="5895" max="5895" width="11.42578125" style="2" customWidth="1"/>
    <col min="5896" max="5896" width="5.7109375" style="2" bestFit="1" customWidth="1"/>
    <col min="5897" max="5897" width="10.28515625" style="2" bestFit="1" customWidth="1"/>
    <col min="5898" max="5898" width="11.28515625" style="2" bestFit="1" customWidth="1"/>
    <col min="5899" max="5899" width="5.7109375" style="2" bestFit="1" customWidth="1"/>
    <col min="5900" max="5900" width="9.85546875" style="2" bestFit="1" customWidth="1"/>
    <col min="5901" max="5901" width="12.85546875" style="2" customWidth="1"/>
    <col min="5902" max="5902" width="5.7109375" style="2" bestFit="1" customWidth="1"/>
    <col min="5903" max="5903" width="10.28515625" style="2" bestFit="1" customWidth="1"/>
    <col min="5904" max="5904" width="12.140625" style="2" customWidth="1"/>
    <col min="5905" max="5905" width="24.85546875" style="2" customWidth="1"/>
    <col min="5906" max="5906" width="14.140625" style="2" customWidth="1"/>
    <col min="5907" max="6144" width="9.140625" style="2"/>
    <col min="6145" max="6145" width="5.5703125" style="2" customWidth="1"/>
    <col min="6146" max="6146" width="30.85546875" style="2" customWidth="1"/>
    <col min="6147" max="6147" width="15" style="2" customWidth="1"/>
    <col min="6148" max="6148" width="5.85546875" style="2" bestFit="1" customWidth="1"/>
    <col min="6149" max="6149" width="5.7109375" style="2" bestFit="1" customWidth="1"/>
    <col min="6150" max="6150" width="10.28515625" style="2" bestFit="1" customWidth="1"/>
    <col min="6151" max="6151" width="11.42578125" style="2" customWidth="1"/>
    <col min="6152" max="6152" width="5.7109375" style="2" bestFit="1" customWidth="1"/>
    <col min="6153" max="6153" width="10.28515625" style="2" bestFit="1" customWidth="1"/>
    <col min="6154" max="6154" width="11.28515625" style="2" bestFit="1" customWidth="1"/>
    <col min="6155" max="6155" width="5.7109375" style="2" bestFit="1" customWidth="1"/>
    <col min="6156" max="6156" width="9.85546875" style="2" bestFit="1" customWidth="1"/>
    <col min="6157" max="6157" width="12.85546875" style="2" customWidth="1"/>
    <col min="6158" max="6158" width="5.7109375" style="2" bestFit="1" customWidth="1"/>
    <col min="6159" max="6159" width="10.28515625" style="2" bestFit="1" customWidth="1"/>
    <col min="6160" max="6160" width="12.140625" style="2" customWidth="1"/>
    <col min="6161" max="6161" width="24.85546875" style="2" customWidth="1"/>
    <col min="6162" max="6162" width="14.140625" style="2" customWidth="1"/>
    <col min="6163" max="6400" width="9.140625" style="2"/>
    <col min="6401" max="6401" width="5.5703125" style="2" customWidth="1"/>
    <col min="6402" max="6402" width="30.85546875" style="2" customWidth="1"/>
    <col min="6403" max="6403" width="15" style="2" customWidth="1"/>
    <col min="6404" max="6404" width="5.85546875" style="2" bestFit="1" customWidth="1"/>
    <col min="6405" max="6405" width="5.7109375" style="2" bestFit="1" customWidth="1"/>
    <col min="6406" max="6406" width="10.28515625" style="2" bestFit="1" customWidth="1"/>
    <col min="6407" max="6407" width="11.42578125" style="2" customWidth="1"/>
    <col min="6408" max="6408" width="5.7109375" style="2" bestFit="1" customWidth="1"/>
    <col min="6409" max="6409" width="10.28515625" style="2" bestFit="1" customWidth="1"/>
    <col min="6410" max="6410" width="11.28515625" style="2" bestFit="1" customWidth="1"/>
    <col min="6411" max="6411" width="5.7109375" style="2" bestFit="1" customWidth="1"/>
    <col min="6412" max="6412" width="9.85546875" style="2" bestFit="1" customWidth="1"/>
    <col min="6413" max="6413" width="12.85546875" style="2" customWidth="1"/>
    <col min="6414" max="6414" width="5.7109375" style="2" bestFit="1" customWidth="1"/>
    <col min="6415" max="6415" width="10.28515625" style="2" bestFit="1" customWidth="1"/>
    <col min="6416" max="6416" width="12.140625" style="2" customWidth="1"/>
    <col min="6417" max="6417" width="24.85546875" style="2" customWidth="1"/>
    <col min="6418" max="6418" width="14.140625" style="2" customWidth="1"/>
    <col min="6419" max="6656" width="9.140625" style="2"/>
    <col min="6657" max="6657" width="5.5703125" style="2" customWidth="1"/>
    <col min="6658" max="6658" width="30.85546875" style="2" customWidth="1"/>
    <col min="6659" max="6659" width="15" style="2" customWidth="1"/>
    <col min="6660" max="6660" width="5.85546875" style="2" bestFit="1" customWidth="1"/>
    <col min="6661" max="6661" width="5.7109375" style="2" bestFit="1" customWidth="1"/>
    <col min="6662" max="6662" width="10.28515625" style="2" bestFit="1" customWidth="1"/>
    <col min="6663" max="6663" width="11.42578125" style="2" customWidth="1"/>
    <col min="6664" max="6664" width="5.7109375" style="2" bestFit="1" customWidth="1"/>
    <col min="6665" max="6665" width="10.28515625" style="2" bestFit="1" customWidth="1"/>
    <col min="6666" max="6666" width="11.28515625" style="2" bestFit="1" customWidth="1"/>
    <col min="6667" max="6667" width="5.7109375" style="2" bestFit="1" customWidth="1"/>
    <col min="6668" max="6668" width="9.85546875" style="2" bestFit="1" customWidth="1"/>
    <col min="6669" max="6669" width="12.85546875" style="2" customWidth="1"/>
    <col min="6670" max="6670" width="5.7109375" style="2" bestFit="1" customWidth="1"/>
    <col min="6671" max="6671" width="10.28515625" style="2" bestFit="1" customWidth="1"/>
    <col min="6672" max="6672" width="12.140625" style="2" customWidth="1"/>
    <col min="6673" max="6673" width="24.85546875" style="2" customWidth="1"/>
    <col min="6674" max="6674" width="14.140625" style="2" customWidth="1"/>
    <col min="6675" max="6912" width="9.140625" style="2"/>
    <col min="6913" max="6913" width="5.5703125" style="2" customWidth="1"/>
    <col min="6914" max="6914" width="30.85546875" style="2" customWidth="1"/>
    <col min="6915" max="6915" width="15" style="2" customWidth="1"/>
    <col min="6916" max="6916" width="5.85546875" style="2" bestFit="1" customWidth="1"/>
    <col min="6917" max="6917" width="5.7109375" style="2" bestFit="1" customWidth="1"/>
    <col min="6918" max="6918" width="10.28515625" style="2" bestFit="1" customWidth="1"/>
    <col min="6919" max="6919" width="11.42578125" style="2" customWidth="1"/>
    <col min="6920" max="6920" width="5.7109375" style="2" bestFit="1" customWidth="1"/>
    <col min="6921" max="6921" width="10.28515625" style="2" bestFit="1" customWidth="1"/>
    <col min="6922" max="6922" width="11.28515625" style="2" bestFit="1" customWidth="1"/>
    <col min="6923" max="6923" width="5.7109375" style="2" bestFit="1" customWidth="1"/>
    <col min="6924" max="6924" width="9.85546875" style="2" bestFit="1" customWidth="1"/>
    <col min="6925" max="6925" width="12.85546875" style="2" customWidth="1"/>
    <col min="6926" max="6926" width="5.7109375" style="2" bestFit="1" customWidth="1"/>
    <col min="6927" max="6927" width="10.28515625" style="2" bestFit="1" customWidth="1"/>
    <col min="6928" max="6928" width="12.140625" style="2" customWidth="1"/>
    <col min="6929" max="6929" width="24.85546875" style="2" customWidth="1"/>
    <col min="6930" max="6930" width="14.140625" style="2" customWidth="1"/>
    <col min="6931" max="7168" width="9.140625" style="2"/>
    <col min="7169" max="7169" width="5.5703125" style="2" customWidth="1"/>
    <col min="7170" max="7170" width="30.85546875" style="2" customWidth="1"/>
    <col min="7171" max="7171" width="15" style="2" customWidth="1"/>
    <col min="7172" max="7172" width="5.85546875" style="2" bestFit="1" customWidth="1"/>
    <col min="7173" max="7173" width="5.7109375" style="2" bestFit="1" customWidth="1"/>
    <col min="7174" max="7174" width="10.28515625" style="2" bestFit="1" customWidth="1"/>
    <col min="7175" max="7175" width="11.42578125" style="2" customWidth="1"/>
    <col min="7176" max="7176" width="5.7109375" style="2" bestFit="1" customWidth="1"/>
    <col min="7177" max="7177" width="10.28515625" style="2" bestFit="1" customWidth="1"/>
    <col min="7178" max="7178" width="11.28515625" style="2" bestFit="1" customWidth="1"/>
    <col min="7179" max="7179" width="5.7109375" style="2" bestFit="1" customWidth="1"/>
    <col min="7180" max="7180" width="9.85546875" style="2" bestFit="1" customWidth="1"/>
    <col min="7181" max="7181" width="12.85546875" style="2" customWidth="1"/>
    <col min="7182" max="7182" width="5.7109375" style="2" bestFit="1" customWidth="1"/>
    <col min="7183" max="7183" width="10.28515625" style="2" bestFit="1" customWidth="1"/>
    <col min="7184" max="7184" width="12.140625" style="2" customWidth="1"/>
    <col min="7185" max="7185" width="24.85546875" style="2" customWidth="1"/>
    <col min="7186" max="7186" width="14.140625" style="2" customWidth="1"/>
    <col min="7187" max="7424" width="9.140625" style="2"/>
    <col min="7425" max="7425" width="5.5703125" style="2" customWidth="1"/>
    <col min="7426" max="7426" width="30.85546875" style="2" customWidth="1"/>
    <col min="7427" max="7427" width="15" style="2" customWidth="1"/>
    <col min="7428" max="7428" width="5.85546875" style="2" bestFit="1" customWidth="1"/>
    <col min="7429" max="7429" width="5.7109375" style="2" bestFit="1" customWidth="1"/>
    <col min="7430" max="7430" width="10.28515625" style="2" bestFit="1" customWidth="1"/>
    <col min="7431" max="7431" width="11.42578125" style="2" customWidth="1"/>
    <col min="7432" max="7432" width="5.7109375" style="2" bestFit="1" customWidth="1"/>
    <col min="7433" max="7433" width="10.28515625" style="2" bestFit="1" customWidth="1"/>
    <col min="7434" max="7434" width="11.28515625" style="2" bestFit="1" customWidth="1"/>
    <col min="7435" max="7435" width="5.7109375" style="2" bestFit="1" customWidth="1"/>
    <col min="7436" max="7436" width="9.85546875" style="2" bestFit="1" customWidth="1"/>
    <col min="7437" max="7437" width="12.85546875" style="2" customWidth="1"/>
    <col min="7438" max="7438" width="5.7109375" style="2" bestFit="1" customWidth="1"/>
    <col min="7439" max="7439" width="10.28515625" style="2" bestFit="1" customWidth="1"/>
    <col min="7440" max="7440" width="12.140625" style="2" customWidth="1"/>
    <col min="7441" max="7441" width="24.85546875" style="2" customWidth="1"/>
    <col min="7442" max="7442" width="14.140625" style="2" customWidth="1"/>
    <col min="7443" max="7680" width="9.140625" style="2"/>
    <col min="7681" max="7681" width="5.5703125" style="2" customWidth="1"/>
    <col min="7682" max="7682" width="30.85546875" style="2" customWidth="1"/>
    <col min="7683" max="7683" width="15" style="2" customWidth="1"/>
    <col min="7684" max="7684" width="5.85546875" style="2" bestFit="1" customWidth="1"/>
    <col min="7685" max="7685" width="5.7109375" style="2" bestFit="1" customWidth="1"/>
    <col min="7686" max="7686" width="10.28515625" style="2" bestFit="1" customWidth="1"/>
    <col min="7687" max="7687" width="11.42578125" style="2" customWidth="1"/>
    <col min="7688" max="7688" width="5.7109375" style="2" bestFit="1" customWidth="1"/>
    <col min="7689" max="7689" width="10.28515625" style="2" bestFit="1" customWidth="1"/>
    <col min="7690" max="7690" width="11.28515625" style="2" bestFit="1" customWidth="1"/>
    <col min="7691" max="7691" width="5.7109375" style="2" bestFit="1" customWidth="1"/>
    <col min="7692" max="7692" width="9.85546875" style="2" bestFit="1" customWidth="1"/>
    <col min="7693" max="7693" width="12.85546875" style="2" customWidth="1"/>
    <col min="7694" max="7694" width="5.7109375" style="2" bestFit="1" customWidth="1"/>
    <col min="7695" max="7695" width="10.28515625" style="2" bestFit="1" customWidth="1"/>
    <col min="7696" max="7696" width="12.140625" style="2" customWidth="1"/>
    <col min="7697" max="7697" width="24.85546875" style="2" customWidth="1"/>
    <col min="7698" max="7698" width="14.140625" style="2" customWidth="1"/>
    <col min="7699" max="7936" width="9.140625" style="2"/>
    <col min="7937" max="7937" width="5.5703125" style="2" customWidth="1"/>
    <col min="7938" max="7938" width="30.85546875" style="2" customWidth="1"/>
    <col min="7939" max="7939" width="15" style="2" customWidth="1"/>
    <col min="7940" max="7940" width="5.85546875" style="2" bestFit="1" customWidth="1"/>
    <col min="7941" max="7941" width="5.7109375" style="2" bestFit="1" customWidth="1"/>
    <col min="7942" max="7942" width="10.28515625" style="2" bestFit="1" customWidth="1"/>
    <col min="7943" max="7943" width="11.42578125" style="2" customWidth="1"/>
    <col min="7944" max="7944" width="5.7109375" style="2" bestFit="1" customWidth="1"/>
    <col min="7945" max="7945" width="10.28515625" style="2" bestFit="1" customWidth="1"/>
    <col min="7946" max="7946" width="11.28515625" style="2" bestFit="1" customWidth="1"/>
    <col min="7947" max="7947" width="5.7109375" style="2" bestFit="1" customWidth="1"/>
    <col min="7948" max="7948" width="9.85546875" style="2" bestFit="1" customWidth="1"/>
    <col min="7949" max="7949" width="12.85546875" style="2" customWidth="1"/>
    <col min="7950" max="7950" width="5.7109375" style="2" bestFit="1" customWidth="1"/>
    <col min="7951" max="7951" width="10.28515625" style="2" bestFit="1" customWidth="1"/>
    <col min="7952" max="7952" width="12.140625" style="2" customWidth="1"/>
    <col min="7953" max="7953" width="24.85546875" style="2" customWidth="1"/>
    <col min="7954" max="7954" width="14.140625" style="2" customWidth="1"/>
    <col min="7955" max="8192" width="9.140625" style="2"/>
    <col min="8193" max="8193" width="5.5703125" style="2" customWidth="1"/>
    <col min="8194" max="8194" width="30.85546875" style="2" customWidth="1"/>
    <col min="8195" max="8195" width="15" style="2" customWidth="1"/>
    <col min="8196" max="8196" width="5.85546875" style="2" bestFit="1" customWidth="1"/>
    <col min="8197" max="8197" width="5.7109375" style="2" bestFit="1" customWidth="1"/>
    <col min="8198" max="8198" width="10.28515625" style="2" bestFit="1" customWidth="1"/>
    <col min="8199" max="8199" width="11.42578125" style="2" customWidth="1"/>
    <col min="8200" max="8200" width="5.7109375" style="2" bestFit="1" customWidth="1"/>
    <col min="8201" max="8201" width="10.28515625" style="2" bestFit="1" customWidth="1"/>
    <col min="8202" max="8202" width="11.28515625" style="2" bestFit="1" customWidth="1"/>
    <col min="8203" max="8203" width="5.7109375" style="2" bestFit="1" customWidth="1"/>
    <col min="8204" max="8204" width="9.85546875" style="2" bestFit="1" customWidth="1"/>
    <col min="8205" max="8205" width="12.85546875" style="2" customWidth="1"/>
    <col min="8206" max="8206" width="5.7109375" style="2" bestFit="1" customWidth="1"/>
    <col min="8207" max="8207" width="10.28515625" style="2" bestFit="1" customWidth="1"/>
    <col min="8208" max="8208" width="12.140625" style="2" customWidth="1"/>
    <col min="8209" max="8209" width="24.85546875" style="2" customWidth="1"/>
    <col min="8210" max="8210" width="14.140625" style="2" customWidth="1"/>
    <col min="8211" max="8448" width="9.140625" style="2"/>
    <col min="8449" max="8449" width="5.5703125" style="2" customWidth="1"/>
    <col min="8450" max="8450" width="30.85546875" style="2" customWidth="1"/>
    <col min="8451" max="8451" width="15" style="2" customWidth="1"/>
    <col min="8452" max="8452" width="5.85546875" style="2" bestFit="1" customWidth="1"/>
    <col min="8453" max="8453" width="5.7109375" style="2" bestFit="1" customWidth="1"/>
    <col min="8454" max="8454" width="10.28515625" style="2" bestFit="1" customWidth="1"/>
    <col min="8455" max="8455" width="11.42578125" style="2" customWidth="1"/>
    <col min="8456" max="8456" width="5.7109375" style="2" bestFit="1" customWidth="1"/>
    <col min="8457" max="8457" width="10.28515625" style="2" bestFit="1" customWidth="1"/>
    <col min="8458" max="8458" width="11.28515625" style="2" bestFit="1" customWidth="1"/>
    <col min="8459" max="8459" width="5.7109375" style="2" bestFit="1" customWidth="1"/>
    <col min="8460" max="8460" width="9.85546875" style="2" bestFit="1" customWidth="1"/>
    <col min="8461" max="8461" width="12.85546875" style="2" customWidth="1"/>
    <col min="8462" max="8462" width="5.7109375" style="2" bestFit="1" customWidth="1"/>
    <col min="8463" max="8463" width="10.28515625" style="2" bestFit="1" customWidth="1"/>
    <col min="8464" max="8464" width="12.140625" style="2" customWidth="1"/>
    <col min="8465" max="8465" width="24.85546875" style="2" customWidth="1"/>
    <col min="8466" max="8466" width="14.140625" style="2" customWidth="1"/>
    <col min="8467" max="8704" width="9.140625" style="2"/>
    <col min="8705" max="8705" width="5.5703125" style="2" customWidth="1"/>
    <col min="8706" max="8706" width="30.85546875" style="2" customWidth="1"/>
    <col min="8707" max="8707" width="15" style="2" customWidth="1"/>
    <col min="8708" max="8708" width="5.85546875" style="2" bestFit="1" customWidth="1"/>
    <col min="8709" max="8709" width="5.7109375" style="2" bestFit="1" customWidth="1"/>
    <col min="8710" max="8710" width="10.28515625" style="2" bestFit="1" customWidth="1"/>
    <col min="8711" max="8711" width="11.42578125" style="2" customWidth="1"/>
    <col min="8712" max="8712" width="5.7109375" style="2" bestFit="1" customWidth="1"/>
    <col min="8713" max="8713" width="10.28515625" style="2" bestFit="1" customWidth="1"/>
    <col min="8714" max="8714" width="11.28515625" style="2" bestFit="1" customWidth="1"/>
    <col min="8715" max="8715" width="5.7109375" style="2" bestFit="1" customWidth="1"/>
    <col min="8716" max="8716" width="9.85546875" style="2" bestFit="1" customWidth="1"/>
    <col min="8717" max="8717" width="12.85546875" style="2" customWidth="1"/>
    <col min="8718" max="8718" width="5.7109375" style="2" bestFit="1" customWidth="1"/>
    <col min="8719" max="8719" width="10.28515625" style="2" bestFit="1" customWidth="1"/>
    <col min="8720" max="8720" width="12.140625" style="2" customWidth="1"/>
    <col min="8721" max="8721" width="24.85546875" style="2" customWidth="1"/>
    <col min="8722" max="8722" width="14.140625" style="2" customWidth="1"/>
    <col min="8723" max="8960" width="9.140625" style="2"/>
    <col min="8961" max="8961" width="5.5703125" style="2" customWidth="1"/>
    <col min="8962" max="8962" width="30.85546875" style="2" customWidth="1"/>
    <col min="8963" max="8963" width="15" style="2" customWidth="1"/>
    <col min="8964" max="8964" width="5.85546875" style="2" bestFit="1" customWidth="1"/>
    <col min="8965" max="8965" width="5.7109375" style="2" bestFit="1" customWidth="1"/>
    <col min="8966" max="8966" width="10.28515625" style="2" bestFit="1" customWidth="1"/>
    <col min="8967" max="8967" width="11.42578125" style="2" customWidth="1"/>
    <col min="8968" max="8968" width="5.7109375" style="2" bestFit="1" customWidth="1"/>
    <col min="8969" max="8969" width="10.28515625" style="2" bestFit="1" customWidth="1"/>
    <col min="8970" max="8970" width="11.28515625" style="2" bestFit="1" customWidth="1"/>
    <col min="8971" max="8971" width="5.7109375" style="2" bestFit="1" customWidth="1"/>
    <col min="8972" max="8972" width="9.85546875" style="2" bestFit="1" customWidth="1"/>
    <col min="8973" max="8973" width="12.85546875" style="2" customWidth="1"/>
    <col min="8974" max="8974" width="5.7109375" style="2" bestFit="1" customWidth="1"/>
    <col min="8975" max="8975" width="10.28515625" style="2" bestFit="1" customWidth="1"/>
    <col min="8976" max="8976" width="12.140625" style="2" customWidth="1"/>
    <col min="8977" max="8977" width="24.85546875" style="2" customWidth="1"/>
    <col min="8978" max="8978" width="14.140625" style="2" customWidth="1"/>
    <col min="8979" max="9216" width="9.140625" style="2"/>
    <col min="9217" max="9217" width="5.5703125" style="2" customWidth="1"/>
    <col min="9218" max="9218" width="30.85546875" style="2" customWidth="1"/>
    <col min="9219" max="9219" width="15" style="2" customWidth="1"/>
    <col min="9220" max="9220" width="5.85546875" style="2" bestFit="1" customWidth="1"/>
    <col min="9221" max="9221" width="5.7109375" style="2" bestFit="1" customWidth="1"/>
    <col min="9222" max="9222" width="10.28515625" style="2" bestFit="1" customWidth="1"/>
    <col min="9223" max="9223" width="11.42578125" style="2" customWidth="1"/>
    <col min="9224" max="9224" width="5.7109375" style="2" bestFit="1" customWidth="1"/>
    <col min="9225" max="9225" width="10.28515625" style="2" bestFit="1" customWidth="1"/>
    <col min="9226" max="9226" width="11.28515625" style="2" bestFit="1" customWidth="1"/>
    <col min="9227" max="9227" width="5.7109375" style="2" bestFit="1" customWidth="1"/>
    <col min="9228" max="9228" width="9.85546875" style="2" bestFit="1" customWidth="1"/>
    <col min="9229" max="9229" width="12.85546875" style="2" customWidth="1"/>
    <col min="9230" max="9230" width="5.7109375" style="2" bestFit="1" customWidth="1"/>
    <col min="9231" max="9231" width="10.28515625" style="2" bestFit="1" customWidth="1"/>
    <col min="9232" max="9232" width="12.140625" style="2" customWidth="1"/>
    <col min="9233" max="9233" width="24.85546875" style="2" customWidth="1"/>
    <col min="9234" max="9234" width="14.140625" style="2" customWidth="1"/>
    <col min="9235" max="9472" width="9.140625" style="2"/>
    <col min="9473" max="9473" width="5.5703125" style="2" customWidth="1"/>
    <col min="9474" max="9474" width="30.85546875" style="2" customWidth="1"/>
    <col min="9475" max="9475" width="15" style="2" customWidth="1"/>
    <col min="9476" max="9476" width="5.85546875" style="2" bestFit="1" customWidth="1"/>
    <col min="9477" max="9477" width="5.7109375" style="2" bestFit="1" customWidth="1"/>
    <col min="9478" max="9478" width="10.28515625" style="2" bestFit="1" customWidth="1"/>
    <col min="9479" max="9479" width="11.42578125" style="2" customWidth="1"/>
    <col min="9480" max="9480" width="5.7109375" style="2" bestFit="1" customWidth="1"/>
    <col min="9481" max="9481" width="10.28515625" style="2" bestFit="1" customWidth="1"/>
    <col min="9482" max="9482" width="11.28515625" style="2" bestFit="1" customWidth="1"/>
    <col min="9483" max="9483" width="5.7109375" style="2" bestFit="1" customWidth="1"/>
    <col min="9484" max="9484" width="9.85546875" style="2" bestFit="1" customWidth="1"/>
    <col min="9485" max="9485" width="12.85546875" style="2" customWidth="1"/>
    <col min="9486" max="9486" width="5.7109375" style="2" bestFit="1" customWidth="1"/>
    <col min="9487" max="9487" width="10.28515625" style="2" bestFit="1" customWidth="1"/>
    <col min="9488" max="9488" width="12.140625" style="2" customWidth="1"/>
    <col min="9489" max="9489" width="24.85546875" style="2" customWidth="1"/>
    <col min="9490" max="9490" width="14.140625" style="2" customWidth="1"/>
    <col min="9491" max="9728" width="9.140625" style="2"/>
    <col min="9729" max="9729" width="5.5703125" style="2" customWidth="1"/>
    <col min="9730" max="9730" width="30.85546875" style="2" customWidth="1"/>
    <col min="9731" max="9731" width="15" style="2" customWidth="1"/>
    <col min="9732" max="9732" width="5.85546875" style="2" bestFit="1" customWidth="1"/>
    <col min="9733" max="9733" width="5.7109375" style="2" bestFit="1" customWidth="1"/>
    <col min="9734" max="9734" width="10.28515625" style="2" bestFit="1" customWidth="1"/>
    <col min="9735" max="9735" width="11.42578125" style="2" customWidth="1"/>
    <col min="9736" max="9736" width="5.7109375" style="2" bestFit="1" customWidth="1"/>
    <col min="9737" max="9737" width="10.28515625" style="2" bestFit="1" customWidth="1"/>
    <col min="9738" max="9738" width="11.28515625" style="2" bestFit="1" customWidth="1"/>
    <col min="9739" max="9739" width="5.7109375" style="2" bestFit="1" customWidth="1"/>
    <col min="9740" max="9740" width="9.85546875" style="2" bestFit="1" customWidth="1"/>
    <col min="9741" max="9741" width="12.85546875" style="2" customWidth="1"/>
    <col min="9742" max="9742" width="5.7109375" style="2" bestFit="1" customWidth="1"/>
    <col min="9743" max="9743" width="10.28515625" style="2" bestFit="1" customWidth="1"/>
    <col min="9744" max="9744" width="12.140625" style="2" customWidth="1"/>
    <col min="9745" max="9745" width="24.85546875" style="2" customWidth="1"/>
    <col min="9746" max="9746" width="14.140625" style="2" customWidth="1"/>
    <col min="9747" max="9984" width="9.140625" style="2"/>
    <col min="9985" max="9985" width="5.5703125" style="2" customWidth="1"/>
    <col min="9986" max="9986" width="30.85546875" style="2" customWidth="1"/>
    <col min="9987" max="9987" width="15" style="2" customWidth="1"/>
    <col min="9988" max="9988" width="5.85546875" style="2" bestFit="1" customWidth="1"/>
    <col min="9989" max="9989" width="5.7109375" style="2" bestFit="1" customWidth="1"/>
    <col min="9990" max="9990" width="10.28515625" style="2" bestFit="1" customWidth="1"/>
    <col min="9991" max="9991" width="11.42578125" style="2" customWidth="1"/>
    <col min="9992" max="9992" width="5.7109375" style="2" bestFit="1" customWidth="1"/>
    <col min="9993" max="9993" width="10.28515625" style="2" bestFit="1" customWidth="1"/>
    <col min="9994" max="9994" width="11.28515625" style="2" bestFit="1" customWidth="1"/>
    <col min="9995" max="9995" width="5.7109375" style="2" bestFit="1" customWidth="1"/>
    <col min="9996" max="9996" width="9.85546875" style="2" bestFit="1" customWidth="1"/>
    <col min="9997" max="9997" width="12.85546875" style="2" customWidth="1"/>
    <col min="9998" max="9998" width="5.7109375" style="2" bestFit="1" customWidth="1"/>
    <col min="9999" max="9999" width="10.28515625" style="2" bestFit="1" customWidth="1"/>
    <col min="10000" max="10000" width="12.140625" style="2" customWidth="1"/>
    <col min="10001" max="10001" width="24.85546875" style="2" customWidth="1"/>
    <col min="10002" max="10002" width="14.140625" style="2" customWidth="1"/>
    <col min="10003" max="10240" width="9.140625" style="2"/>
    <col min="10241" max="10241" width="5.5703125" style="2" customWidth="1"/>
    <col min="10242" max="10242" width="30.85546875" style="2" customWidth="1"/>
    <col min="10243" max="10243" width="15" style="2" customWidth="1"/>
    <col min="10244" max="10244" width="5.85546875" style="2" bestFit="1" customWidth="1"/>
    <col min="10245" max="10245" width="5.7109375" style="2" bestFit="1" customWidth="1"/>
    <col min="10246" max="10246" width="10.28515625" style="2" bestFit="1" customWidth="1"/>
    <col min="10247" max="10247" width="11.42578125" style="2" customWidth="1"/>
    <col min="10248" max="10248" width="5.7109375" style="2" bestFit="1" customWidth="1"/>
    <col min="10249" max="10249" width="10.28515625" style="2" bestFit="1" customWidth="1"/>
    <col min="10250" max="10250" width="11.28515625" style="2" bestFit="1" customWidth="1"/>
    <col min="10251" max="10251" width="5.7109375" style="2" bestFit="1" customWidth="1"/>
    <col min="10252" max="10252" width="9.85546875" style="2" bestFit="1" customWidth="1"/>
    <col min="10253" max="10253" width="12.85546875" style="2" customWidth="1"/>
    <col min="10254" max="10254" width="5.7109375" style="2" bestFit="1" customWidth="1"/>
    <col min="10255" max="10255" width="10.28515625" style="2" bestFit="1" customWidth="1"/>
    <col min="10256" max="10256" width="12.140625" style="2" customWidth="1"/>
    <col min="10257" max="10257" width="24.85546875" style="2" customWidth="1"/>
    <col min="10258" max="10258" width="14.140625" style="2" customWidth="1"/>
    <col min="10259" max="10496" width="9.140625" style="2"/>
    <col min="10497" max="10497" width="5.5703125" style="2" customWidth="1"/>
    <col min="10498" max="10498" width="30.85546875" style="2" customWidth="1"/>
    <col min="10499" max="10499" width="15" style="2" customWidth="1"/>
    <col min="10500" max="10500" width="5.85546875" style="2" bestFit="1" customWidth="1"/>
    <col min="10501" max="10501" width="5.7109375" style="2" bestFit="1" customWidth="1"/>
    <col min="10502" max="10502" width="10.28515625" style="2" bestFit="1" customWidth="1"/>
    <col min="10503" max="10503" width="11.42578125" style="2" customWidth="1"/>
    <col min="10504" max="10504" width="5.7109375" style="2" bestFit="1" customWidth="1"/>
    <col min="10505" max="10505" width="10.28515625" style="2" bestFit="1" customWidth="1"/>
    <col min="10506" max="10506" width="11.28515625" style="2" bestFit="1" customWidth="1"/>
    <col min="10507" max="10507" width="5.7109375" style="2" bestFit="1" customWidth="1"/>
    <col min="10508" max="10508" width="9.85546875" style="2" bestFit="1" customWidth="1"/>
    <col min="10509" max="10509" width="12.85546875" style="2" customWidth="1"/>
    <col min="10510" max="10510" width="5.7109375" style="2" bestFit="1" customWidth="1"/>
    <col min="10511" max="10511" width="10.28515625" style="2" bestFit="1" customWidth="1"/>
    <col min="10512" max="10512" width="12.140625" style="2" customWidth="1"/>
    <col min="10513" max="10513" width="24.85546875" style="2" customWidth="1"/>
    <col min="10514" max="10514" width="14.140625" style="2" customWidth="1"/>
    <col min="10515" max="10752" width="9.140625" style="2"/>
    <col min="10753" max="10753" width="5.5703125" style="2" customWidth="1"/>
    <col min="10754" max="10754" width="30.85546875" style="2" customWidth="1"/>
    <col min="10755" max="10755" width="15" style="2" customWidth="1"/>
    <col min="10756" max="10756" width="5.85546875" style="2" bestFit="1" customWidth="1"/>
    <col min="10757" max="10757" width="5.7109375" style="2" bestFit="1" customWidth="1"/>
    <col min="10758" max="10758" width="10.28515625" style="2" bestFit="1" customWidth="1"/>
    <col min="10759" max="10759" width="11.42578125" style="2" customWidth="1"/>
    <col min="10760" max="10760" width="5.7109375" style="2" bestFit="1" customWidth="1"/>
    <col min="10761" max="10761" width="10.28515625" style="2" bestFit="1" customWidth="1"/>
    <col min="10762" max="10762" width="11.28515625" style="2" bestFit="1" customWidth="1"/>
    <col min="10763" max="10763" width="5.7109375" style="2" bestFit="1" customWidth="1"/>
    <col min="10764" max="10764" width="9.85546875" style="2" bestFit="1" customWidth="1"/>
    <col min="10765" max="10765" width="12.85546875" style="2" customWidth="1"/>
    <col min="10766" max="10766" width="5.7109375" style="2" bestFit="1" customWidth="1"/>
    <col min="10767" max="10767" width="10.28515625" style="2" bestFit="1" customWidth="1"/>
    <col min="10768" max="10768" width="12.140625" style="2" customWidth="1"/>
    <col min="10769" max="10769" width="24.85546875" style="2" customWidth="1"/>
    <col min="10770" max="10770" width="14.140625" style="2" customWidth="1"/>
    <col min="10771" max="11008" width="9.140625" style="2"/>
    <col min="11009" max="11009" width="5.5703125" style="2" customWidth="1"/>
    <col min="11010" max="11010" width="30.85546875" style="2" customWidth="1"/>
    <col min="11011" max="11011" width="15" style="2" customWidth="1"/>
    <col min="11012" max="11012" width="5.85546875" style="2" bestFit="1" customWidth="1"/>
    <col min="11013" max="11013" width="5.7109375" style="2" bestFit="1" customWidth="1"/>
    <col min="11014" max="11014" width="10.28515625" style="2" bestFit="1" customWidth="1"/>
    <col min="11015" max="11015" width="11.42578125" style="2" customWidth="1"/>
    <col min="11016" max="11016" width="5.7109375" style="2" bestFit="1" customWidth="1"/>
    <col min="11017" max="11017" width="10.28515625" style="2" bestFit="1" customWidth="1"/>
    <col min="11018" max="11018" width="11.28515625" style="2" bestFit="1" customWidth="1"/>
    <col min="11019" max="11019" width="5.7109375" style="2" bestFit="1" customWidth="1"/>
    <col min="11020" max="11020" width="9.85546875" style="2" bestFit="1" customWidth="1"/>
    <col min="11021" max="11021" width="12.85546875" style="2" customWidth="1"/>
    <col min="11022" max="11022" width="5.7109375" style="2" bestFit="1" customWidth="1"/>
    <col min="11023" max="11023" width="10.28515625" style="2" bestFit="1" customWidth="1"/>
    <col min="11024" max="11024" width="12.140625" style="2" customWidth="1"/>
    <col min="11025" max="11025" width="24.85546875" style="2" customWidth="1"/>
    <col min="11026" max="11026" width="14.140625" style="2" customWidth="1"/>
    <col min="11027" max="11264" width="9.140625" style="2"/>
    <col min="11265" max="11265" width="5.5703125" style="2" customWidth="1"/>
    <col min="11266" max="11266" width="30.85546875" style="2" customWidth="1"/>
    <col min="11267" max="11267" width="15" style="2" customWidth="1"/>
    <col min="11268" max="11268" width="5.85546875" style="2" bestFit="1" customWidth="1"/>
    <col min="11269" max="11269" width="5.7109375" style="2" bestFit="1" customWidth="1"/>
    <col min="11270" max="11270" width="10.28515625" style="2" bestFit="1" customWidth="1"/>
    <col min="11271" max="11271" width="11.42578125" style="2" customWidth="1"/>
    <col min="11272" max="11272" width="5.7109375" style="2" bestFit="1" customWidth="1"/>
    <col min="11273" max="11273" width="10.28515625" style="2" bestFit="1" customWidth="1"/>
    <col min="11274" max="11274" width="11.28515625" style="2" bestFit="1" customWidth="1"/>
    <col min="11275" max="11275" width="5.7109375" style="2" bestFit="1" customWidth="1"/>
    <col min="11276" max="11276" width="9.85546875" style="2" bestFit="1" customWidth="1"/>
    <col min="11277" max="11277" width="12.85546875" style="2" customWidth="1"/>
    <col min="11278" max="11278" width="5.7109375" style="2" bestFit="1" customWidth="1"/>
    <col min="11279" max="11279" width="10.28515625" style="2" bestFit="1" customWidth="1"/>
    <col min="11280" max="11280" width="12.140625" style="2" customWidth="1"/>
    <col min="11281" max="11281" width="24.85546875" style="2" customWidth="1"/>
    <col min="11282" max="11282" width="14.140625" style="2" customWidth="1"/>
    <col min="11283" max="11520" width="9.140625" style="2"/>
    <col min="11521" max="11521" width="5.5703125" style="2" customWidth="1"/>
    <col min="11522" max="11522" width="30.85546875" style="2" customWidth="1"/>
    <col min="11523" max="11523" width="15" style="2" customWidth="1"/>
    <col min="11524" max="11524" width="5.85546875" style="2" bestFit="1" customWidth="1"/>
    <col min="11525" max="11525" width="5.7109375" style="2" bestFit="1" customWidth="1"/>
    <col min="11526" max="11526" width="10.28515625" style="2" bestFit="1" customWidth="1"/>
    <col min="11527" max="11527" width="11.42578125" style="2" customWidth="1"/>
    <col min="11528" max="11528" width="5.7109375" style="2" bestFit="1" customWidth="1"/>
    <col min="11529" max="11529" width="10.28515625" style="2" bestFit="1" customWidth="1"/>
    <col min="11530" max="11530" width="11.28515625" style="2" bestFit="1" customWidth="1"/>
    <col min="11531" max="11531" width="5.7109375" style="2" bestFit="1" customWidth="1"/>
    <col min="11532" max="11532" width="9.85546875" style="2" bestFit="1" customWidth="1"/>
    <col min="11533" max="11533" width="12.85546875" style="2" customWidth="1"/>
    <col min="11534" max="11534" width="5.7109375" style="2" bestFit="1" customWidth="1"/>
    <col min="11535" max="11535" width="10.28515625" style="2" bestFit="1" customWidth="1"/>
    <col min="11536" max="11536" width="12.140625" style="2" customWidth="1"/>
    <col min="11537" max="11537" width="24.85546875" style="2" customWidth="1"/>
    <col min="11538" max="11538" width="14.140625" style="2" customWidth="1"/>
    <col min="11539" max="11776" width="9.140625" style="2"/>
    <col min="11777" max="11777" width="5.5703125" style="2" customWidth="1"/>
    <col min="11778" max="11778" width="30.85546875" style="2" customWidth="1"/>
    <col min="11779" max="11779" width="15" style="2" customWidth="1"/>
    <col min="11780" max="11780" width="5.85546875" style="2" bestFit="1" customWidth="1"/>
    <col min="11781" max="11781" width="5.7109375" style="2" bestFit="1" customWidth="1"/>
    <col min="11782" max="11782" width="10.28515625" style="2" bestFit="1" customWidth="1"/>
    <col min="11783" max="11783" width="11.42578125" style="2" customWidth="1"/>
    <col min="11784" max="11784" width="5.7109375" style="2" bestFit="1" customWidth="1"/>
    <col min="11785" max="11785" width="10.28515625" style="2" bestFit="1" customWidth="1"/>
    <col min="11786" max="11786" width="11.28515625" style="2" bestFit="1" customWidth="1"/>
    <col min="11787" max="11787" width="5.7109375" style="2" bestFit="1" customWidth="1"/>
    <col min="11788" max="11788" width="9.85546875" style="2" bestFit="1" customWidth="1"/>
    <col min="11789" max="11789" width="12.85546875" style="2" customWidth="1"/>
    <col min="11790" max="11790" width="5.7109375" style="2" bestFit="1" customWidth="1"/>
    <col min="11791" max="11791" width="10.28515625" style="2" bestFit="1" customWidth="1"/>
    <col min="11792" max="11792" width="12.140625" style="2" customWidth="1"/>
    <col min="11793" max="11793" width="24.85546875" style="2" customWidth="1"/>
    <col min="11794" max="11794" width="14.140625" style="2" customWidth="1"/>
    <col min="11795" max="12032" width="9.140625" style="2"/>
    <col min="12033" max="12033" width="5.5703125" style="2" customWidth="1"/>
    <col min="12034" max="12034" width="30.85546875" style="2" customWidth="1"/>
    <col min="12035" max="12035" width="15" style="2" customWidth="1"/>
    <col min="12036" max="12036" width="5.85546875" style="2" bestFit="1" customWidth="1"/>
    <col min="12037" max="12037" width="5.7109375" style="2" bestFit="1" customWidth="1"/>
    <col min="12038" max="12038" width="10.28515625" style="2" bestFit="1" customWidth="1"/>
    <col min="12039" max="12039" width="11.42578125" style="2" customWidth="1"/>
    <col min="12040" max="12040" width="5.7109375" style="2" bestFit="1" customWidth="1"/>
    <col min="12041" max="12041" width="10.28515625" style="2" bestFit="1" customWidth="1"/>
    <col min="12042" max="12042" width="11.28515625" style="2" bestFit="1" customWidth="1"/>
    <col min="12043" max="12043" width="5.7109375" style="2" bestFit="1" customWidth="1"/>
    <col min="12044" max="12044" width="9.85546875" style="2" bestFit="1" customWidth="1"/>
    <col min="12045" max="12045" width="12.85546875" style="2" customWidth="1"/>
    <col min="12046" max="12046" width="5.7109375" style="2" bestFit="1" customWidth="1"/>
    <col min="12047" max="12047" width="10.28515625" style="2" bestFit="1" customWidth="1"/>
    <col min="12048" max="12048" width="12.140625" style="2" customWidth="1"/>
    <col min="12049" max="12049" width="24.85546875" style="2" customWidth="1"/>
    <col min="12050" max="12050" width="14.140625" style="2" customWidth="1"/>
    <col min="12051" max="12288" width="9.140625" style="2"/>
    <col min="12289" max="12289" width="5.5703125" style="2" customWidth="1"/>
    <col min="12290" max="12290" width="30.85546875" style="2" customWidth="1"/>
    <col min="12291" max="12291" width="15" style="2" customWidth="1"/>
    <col min="12292" max="12292" width="5.85546875" style="2" bestFit="1" customWidth="1"/>
    <col min="12293" max="12293" width="5.7109375" style="2" bestFit="1" customWidth="1"/>
    <col min="12294" max="12294" width="10.28515625" style="2" bestFit="1" customWidth="1"/>
    <col min="12295" max="12295" width="11.42578125" style="2" customWidth="1"/>
    <col min="12296" max="12296" width="5.7109375" style="2" bestFit="1" customWidth="1"/>
    <col min="12297" max="12297" width="10.28515625" style="2" bestFit="1" customWidth="1"/>
    <col min="12298" max="12298" width="11.28515625" style="2" bestFit="1" customWidth="1"/>
    <col min="12299" max="12299" width="5.7109375" style="2" bestFit="1" customWidth="1"/>
    <col min="12300" max="12300" width="9.85546875" style="2" bestFit="1" customWidth="1"/>
    <col min="12301" max="12301" width="12.85546875" style="2" customWidth="1"/>
    <col min="12302" max="12302" width="5.7109375" style="2" bestFit="1" customWidth="1"/>
    <col min="12303" max="12303" width="10.28515625" style="2" bestFit="1" customWidth="1"/>
    <col min="12304" max="12304" width="12.140625" style="2" customWidth="1"/>
    <col min="12305" max="12305" width="24.85546875" style="2" customWidth="1"/>
    <col min="12306" max="12306" width="14.140625" style="2" customWidth="1"/>
    <col min="12307" max="12544" width="9.140625" style="2"/>
    <col min="12545" max="12545" width="5.5703125" style="2" customWidth="1"/>
    <col min="12546" max="12546" width="30.85546875" style="2" customWidth="1"/>
    <col min="12547" max="12547" width="15" style="2" customWidth="1"/>
    <col min="12548" max="12548" width="5.85546875" style="2" bestFit="1" customWidth="1"/>
    <col min="12549" max="12549" width="5.7109375" style="2" bestFit="1" customWidth="1"/>
    <col min="12550" max="12550" width="10.28515625" style="2" bestFit="1" customWidth="1"/>
    <col min="12551" max="12551" width="11.42578125" style="2" customWidth="1"/>
    <col min="12552" max="12552" width="5.7109375" style="2" bestFit="1" customWidth="1"/>
    <col min="12553" max="12553" width="10.28515625" style="2" bestFit="1" customWidth="1"/>
    <col min="12554" max="12554" width="11.28515625" style="2" bestFit="1" customWidth="1"/>
    <col min="12555" max="12555" width="5.7109375" style="2" bestFit="1" customWidth="1"/>
    <col min="12556" max="12556" width="9.85546875" style="2" bestFit="1" customWidth="1"/>
    <col min="12557" max="12557" width="12.85546875" style="2" customWidth="1"/>
    <col min="12558" max="12558" width="5.7109375" style="2" bestFit="1" customWidth="1"/>
    <col min="12559" max="12559" width="10.28515625" style="2" bestFit="1" customWidth="1"/>
    <col min="12560" max="12560" width="12.140625" style="2" customWidth="1"/>
    <col min="12561" max="12561" width="24.85546875" style="2" customWidth="1"/>
    <col min="12562" max="12562" width="14.140625" style="2" customWidth="1"/>
    <col min="12563" max="12800" width="9.140625" style="2"/>
    <col min="12801" max="12801" width="5.5703125" style="2" customWidth="1"/>
    <col min="12802" max="12802" width="30.85546875" style="2" customWidth="1"/>
    <col min="12803" max="12803" width="15" style="2" customWidth="1"/>
    <col min="12804" max="12804" width="5.85546875" style="2" bestFit="1" customWidth="1"/>
    <col min="12805" max="12805" width="5.7109375" style="2" bestFit="1" customWidth="1"/>
    <col min="12806" max="12806" width="10.28515625" style="2" bestFit="1" customWidth="1"/>
    <col min="12807" max="12807" width="11.42578125" style="2" customWidth="1"/>
    <col min="12808" max="12808" width="5.7109375" style="2" bestFit="1" customWidth="1"/>
    <col min="12809" max="12809" width="10.28515625" style="2" bestFit="1" customWidth="1"/>
    <col min="12810" max="12810" width="11.28515625" style="2" bestFit="1" customWidth="1"/>
    <col min="12811" max="12811" width="5.7109375" style="2" bestFit="1" customWidth="1"/>
    <col min="12812" max="12812" width="9.85546875" style="2" bestFit="1" customWidth="1"/>
    <col min="12813" max="12813" width="12.85546875" style="2" customWidth="1"/>
    <col min="12814" max="12814" width="5.7109375" style="2" bestFit="1" customWidth="1"/>
    <col min="12815" max="12815" width="10.28515625" style="2" bestFit="1" customWidth="1"/>
    <col min="12816" max="12816" width="12.140625" style="2" customWidth="1"/>
    <col min="12817" max="12817" width="24.85546875" style="2" customWidth="1"/>
    <col min="12818" max="12818" width="14.140625" style="2" customWidth="1"/>
    <col min="12819" max="13056" width="9.140625" style="2"/>
    <col min="13057" max="13057" width="5.5703125" style="2" customWidth="1"/>
    <col min="13058" max="13058" width="30.85546875" style="2" customWidth="1"/>
    <col min="13059" max="13059" width="15" style="2" customWidth="1"/>
    <col min="13060" max="13060" width="5.85546875" style="2" bestFit="1" customWidth="1"/>
    <col min="13061" max="13061" width="5.7109375" style="2" bestFit="1" customWidth="1"/>
    <col min="13062" max="13062" width="10.28515625" style="2" bestFit="1" customWidth="1"/>
    <col min="13063" max="13063" width="11.42578125" style="2" customWidth="1"/>
    <col min="13064" max="13064" width="5.7109375" style="2" bestFit="1" customWidth="1"/>
    <col min="13065" max="13065" width="10.28515625" style="2" bestFit="1" customWidth="1"/>
    <col min="13066" max="13066" width="11.28515625" style="2" bestFit="1" customWidth="1"/>
    <col min="13067" max="13067" width="5.7109375" style="2" bestFit="1" customWidth="1"/>
    <col min="13068" max="13068" width="9.85546875" style="2" bestFit="1" customWidth="1"/>
    <col min="13069" max="13069" width="12.85546875" style="2" customWidth="1"/>
    <col min="13070" max="13070" width="5.7109375" style="2" bestFit="1" customWidth="1"/>
    <col min="13071" max="13071" width="10.28515625" style="2" bestFit="1" customWidth="1"/>
    <col min="13072" max="13072" width="12.140625" style="2" customWidth="1"/>
    <col min="13073" max="13073" width="24.85546875" style="2" customWidth="1"/>
    <col min="13074" max="13074" width="14.140625" style="2" customWidth="1"/>
    <col min="13075" max="13312" width="9.140625" style="2"/>
    <col min="13313" max="13313" width="5.5703125" style="2" customWidth="1"/>
    <col min="13314" max="13314" width="30.85546875" style="2" customWidth="1"/>
    <col min="13315" max="13315" width="15" style="2" customWidth="1"/>
    <col min="13316" max="13316" width="5.85546875" style="2" bestFit="1" customWidth="1"/>
    <col min="13317" max="13317" width="5.7109375" style="2" bestFit="1" customWidth="1"/>
    <col min="13318" max="13318" width="10.28515625" style="2" bestFit="1" customWidth="1"/>
    <col min="13319" max="13319" width="11.42578125" style="2" customWidth="1"/>
    <col min="13320" max="13320" width="5.7109375" style="2" bestFit="1" customWidth="1"/>
    <col min="13321" max="13321" width="10.28515625" style="2" bestFit="1" customWidth="1"/>
    <col min="13322" max="13322" width="11.28515625" style="2" bestFit="1" customWidth="1"/>
    <col min="13323" max="13323" width="5.7109375" style="2" bestFit="1" customWidth="1"/>
    <col min="13324" max="13324" width="9.85546875" style="2" bestFit="1" customWidth="1"/>
    <col min="13325" max="13325" width="12.85546875" style="2" customWidth="1"/>
    <col min="13326" max="13326" width="5.7109375" style="2" bestFit="1" customWidth="1"/>
    <col min="13327" max="13327" width="10.28515625" style="2" bestFit="1" customWidth="1"/>
    <col min="13328" max="13328" width="12.140625" style="2" customWidth="1"/>
    <col min="13329" max="13329" width="24.85546875" style="2" customWidth="1"/>
    <col min="13330" max="13330" width="14.140625" style="2" customWidth="1"/>
    <col min="13331" max="13568" width="9.140625" style="2"/>
    <col min="13569" max="13569" width="5.5703125" style="2" customWidth="1"/>
    <col min="13570" max="13570" width="30.85546875" style="2" customWidth="1"/>
    <col min="13571" max="13571" width="15" style="2" customWidth="1"/>
    <col min="13572" max="13572" width="5.85546875" style="2" bestFit="1" customWidth="1"/>
    <col min="13573" max="13573" width="5.7109375" style="2" bestFit="1" customWidth="1"/>
    <col min="13574" max="13574" width="10.28515625" style="2" bestFit="1" customWidth="1"/>
    <col min="13575" max="13575" width="11.42578125" style="2" customWidth="1"/>
    <col min="13576" max="13576" width="5.7109375" style="2" bestFit="1" customWidth="1"/>
    <col min="13577" max="13577" width="10.28515625" style="2" bestFit="1" customWidth="1"/>
    <col min="13578" max="13578" width="11.28515625" style="2" bestFit="1" customWidth="1"/>
    <col min="13579" max="13579" width="5.7109375" style="2" bestFit="1" customWidth="1"/>
    <col min="13580" max="13580" width="9.85546875" style="2" bestFit="1" customWidth="1"/>
    <col min="13581" max="13581" width="12.85546875" style="2" customWidth="1"/>
    <col min="13582" max="13582" width="5.7109375" style="2" bestFit="1" customWidth="1"/>
    <col min="13583" max="13583" width="10.28515625" style="2" bestFit="1" customWidth="1"/>
    <col min="13584" max="13584" width="12.140625" style="2" customWidth="1"/>
    <col min="13585" max="13585" width="24.85546875" style="2" customWidth="1"/>
    <col min="13586" max="13586" width="14.140625" style="2" customWidth="1"/>
    <col min="13587" max="13824" width="9.140625" style="2"/>
    <col min="13825" max="13825" width="5.5703125" style="2" customWidth="1"/>
    <col min="13826" max="13826" width="30.85546875" style="2" customWidth="1"/>
    <col min="13827" max="13827" width="15" style="2" customWidth="1"/>
    <col min="13828" max="13828" width="5.85546875" style="2" bestFit="1" customWidth="1"/>
    <col min="13829" max="13829" width="5.7109375" style="2" bestFit="1" customWidth="1"/>
    <col min="13830" max="13830" width="10.28515625" style="2" bestFit="1" customWidth="1"/>
    <col min="13831" max="13831" width="11.42578125" style="2" customWidth="1"/>
    <col min="13832" max="13832" width="5.7109375" style="2" bestFit="1" customWidth="1"/>
    <col min="13833" max="13833" width="10.28515625" style="2" bestFit="1" customWidth="1"/>
    <col min="13834" max="13834" width="11.28515625" style="2" bestFit="1" customWidth="1"/>
    <col min="13835" max="13835" width="5.7109375" style="2" bestFit="1" customWidth="1"/>
    <col min="13836" max="13836" width="9.85546875" style="2" bestFit="1" customWidth="1"/>
    <col min="13837" max="13837" width="12.85546875" style="2" customWidth="1"/>
    <col min="13838" max="13838" width="5.7109375" style="2" bestFit="1" customWidth="1"/>
    <col min="13839" max="13839" width="10.28515625" style="2" bestFit="1" customWidth="1"/>
    <col min="13840" max="13840" width="12.140625" style="2" customWidth="1"/>
    <col min="13841" max="13841" width="24.85546875" style="2" customWidth="1"/>
    <col min="13842" max="13842" width="14.140625" style="2" customWidth="1"/>
    <col min="13843" max="14080" width="9.140625" style="2"/>
    <col min="14081" max="14081" width="5.5703125" style="2" customWidth="1"/>
    <col min="14082" max="14082" width="30.85546875" style="2" customWidth="1"/>
    <col min="14083" max="14083" width="15" style="2" customWidth="1"/>
    <col min="14084" max="14084" width="5.85546875" style="2" bestFit="1" customWidth="1"/>
    <col min="14085" max="14085" width="5.7109375" style="2" bestFit="1" customWidth="1"/>
    <col min="14086" max="14086" width="10.28515625" style="2" bestFit="1" customWidth="1"/>
    <col min="14087" max="14087" width="11.42578125" style="2" customWidth="1"/>
    <col min="14088" max="14088" width="5.7109375" style="2" bestFit="1" customWidth="1"/>
    <col min="14089" max="14089" width="10.28515625" style="2" bestFit="1" customWidth="1"/>
    <col min="14090" max="14090" width="11.28515625" style="2" bestFit="1" customWidth="1"/>
    <col min="14091" max="14091" width="5.7109375" style="2" bestFit="1" customWidth="1"/>
    <col min="14092" max="14092" width="9.85546875" style="2" bestFit="1" customWidth="1"/>
    <col min="14093" max="14093" width="12.85546875" style="2" customWidth="1"/>
    <col min="14094" max="14094" width="5.7109375" style="2" bestFit="1" customWidth="1"/>
    <col min="14095" max="14095" width="10.28515625" style="2" bestFit="1" customWidth="1"/>
    <col min="14096" max="14096" width="12.140625" style="2" customWidth="1"/>
    <col min="14097" max="14097" width="24.85546875" style="2" customWidth="1"/>
    <col min="14098" max="14098" width="14.140625" style="2" customWidth="1"/>
    <col min="14099" max="14336" width="9.140625" style="2"/>
    <col min="14337" max="14337" width="5.5703125" style="2" customWidth="1"/>
    <col min="14338" max="14338" width="30.85546875" style="2" customWidth="1"/>
    <col min="14339" max="14339" width="15" style="2" customWidth="1"/>
    <col min="14340" max="14340" width="5.85546875" style="2" bestFit="1" customWidth="1"/>
    <col min="14341" max="14341" width="5.7109375" style="2" bestFit="1" customWidth="1"/>
    <col min="14342" max="14342" width="10.28515625" style="2" bestFit="1" customWidth="1"/>
    <col min="14343" max="14343" width="11.42578125" style="2" customWidth="1"/>
    <col min="14344" max="14344" width="5.7109375" style="2" bestFit="1" customWidth="1"/>
    <col min="14345" max="14345" width="10.28515625" style="2" bestFit="1" customWidth="1"/>
    <col min="14346" max="14346" width="11.28515625" style="2" bestFit="1" customWidth="1"/>
    <col min="14347" max="14347" width="5.7109375" style="2" bestFit="1" customWidth="1"/>
    <col min="14348" max="14348" width="9.85546875" style="2" bestFit="1" customWidth="1"/>
    <col min="14349" max="14349" width="12.85546875" style="2" customWidth="1"/>
    <col min="14350" max="14350" width="5.7109375" style="2" bestFit="1" customWidth="1"/>
    <col min="14351" max="14351" width="10.28515625" style="2" bestFit="1" customWidth="1"/>
    <col min="14352" max="14352" width="12.140625" style="2" customWidth="1"/>
    <col min="14353" max="14353" width="24.85546875" style="2" customWidth="1"/>
    <col min="14354" max="14354" width="14.140625" style="2" customWidth="1"/>
    <col min="14355" max="14592" width="9.140625" style="2"/>
    <col min="14593" max="14593" width="5.5703125" style="2" customWidth="1"/>
    <col min="14594" max="14594" width="30.85546875" style="2" customWidth="1"/>
    <col min="14595" max="14595" width="15" style="2" customWidth="1"/>
    <col min="14596" max="14596" width="5.85546875" style="2" bestFit="1" customWidth="1"/>
    <col min="14597" max="14597" width="5.7109375" style="2" bestFit="1" customWidth="1"/>
    <col min="14598" max="14598" width="10.28515625" style="2" bestFit="1" customWidth="1"/>
    <col min="14599" max="14599" width="11.42578125" style="2" customWidth="1"/>
    <col min="14600" max="14600" width="5.7109375" style="2" bestFit="1" customWidth="1"/>
    <col min="14601" max="14601" width="10.28515625" style="2" bestFit="1" customWidth="1"/>
    <col min="14602" max="14602" width="11.28515625" style="2" bestFit="1" customWidth="1"/>
    <col min="14603" max="14603" width="5.7109375" style="2" bestFit="1" customWidth="1"/>
    <col min="14604" max="14604" width="9.85546875" style="2" bestFit="1" customWidth="1"/>
    <col min="14605" max="14605" width="12.85546875" style="2" customWidth="1"/>
    <col min="14606" max="14606" width="5.7109375" style="2" bestFit="1" customWidth="1"/>
    <col min="14607" max="14607" width="10.28515625" style="2" bestFit="1" customWidth="1"/>
    <col min="14608" max="14608" width="12.140625" style="2" customWidth="1"/>
    <col min="14609" max="14609" width="24.85546875" style="2" customWidth="1"/>
    <col min="14610" max="14610" width="14.140625" style="2" customWidth="1"/>
    <col min="14611" max="14848" width="9.140625" style="2"/>
    <col min="14849" max="14849" width="5.5703125" style="2" customWidth="1"/>
    <col min="14850" max="14850" width="30.85546875" style="2" customWidth="1"/>
    <col min="14851" max="14851" width="15" style="2" customWidth="1"/>
    <col min="14852" max="14852" width="5.85546875" style="2" bestFit="1" customWidth="1"/>
    <col min="14853" max="14853" width="5.7109375" style="2" bestFit="1" customWidth="1"/>
    <col min="14854" max="14854" width="10.28515625" style="2" bestFit="1" customWidth="1"/>
    <col min="14855" max="14855" width="11.42578125" style="2" customWidth="1"/>
    <col min="14856" max="14856" width="5.7109375" style="2" bestFit="1" customWidth="1"/>
    <col min="14857" max="14857" width="10.28515625" style="2" bestFit="1" customWidth="1"/>
    <col min="14858" max="14858" width="11.28515625" style="2" bestFit="1" customWidth="1"/>
    <col min="14859" max="14859" width="5.7109375" style="2" bestFit="1" customWidth="1"/>
    <col min="14860" max="14860" width="9.85546875" style="2" bestFit="1" customWidth="1"/>
    <col min="14861" max="14861" width="12.85546875" style="2" customWidth="1"/>
    <col min="14862" max="14862" width="5.7109375" style="2" bestFit="1" customWidth="1"/>
    <col min="14863" max="14863" width="10.28515625" style="2" bestFit="1" customWidth="1"/>
    <col min="14864" max="14864" width="12.140625" style="2" customWidth="1"/>
    <col min="14865" max="14865" width="24.85546875" style="2" customWidth="1"/>
    <col min="14866" max="14866" width="14.140625" style="2" customWidth="1"/>
    <col min="14867" max="15104" width="9.140625" style="2"/>
    <col min="15105" max="15105" width="5.5703125" style="2" customWidth="1"/>
    <col min="15106" max="15106" width="30.85546875" style="2" customWidth="1"/>
    <col min="15107" max="15107" width="15" style="2" customWidth="1"/>
    <col min="15108" max="15108" width="5.85546875" style="2" bestFit="1" customWidth="1"/>
    <col min="15109" max="15109" width="5.7109375" style="2" bestFit="1" customWidth="1"/>
    <col min="15110" max="15110" width="10.28515625" style="2" bestFit="1" customWidth="1"/>
    <col min="15111" max="15111" width="11.42578125" style="2" customWidth="1"/>
    <col min="15112" max="15112" width="5.7109375" style="2" bestFit="1" customWidth="1"/>
    <col min="15113" max="15113" width="10.28515625" style="2" bestFit="1" customWidth="1"/>
    <col min="15114" max="15114" width="11.28515625" style="2" bestFit="1" customWidth="1"/>
    <col min="15115" max="15115" width="5.7109375" style="2" bestFit="1" customWidth="1"/>
    <col min="15116" max="15116" width="9.85546875" style="2" bestFit="1" customWidth="1"/>
    <col min="15117" max="15117" width="12.85546875" style="2" customWidth="1"/>
    <col min="15118" max="15118" width="5.7109375" style="2" bestFit="1" customWidth="1"/>
    <col min="15119" max="15119" width="10.28515625" style="2" bestFit="1" customWidth="1"/>
    <col min="15120" max="15120" width="12.140625" style="2" customWidth="1"/>
    <col min="15121" max="15121" width="24.85546875" style="2" customWidth="1"/>
    <col min="15122" max="15122" width="14.140625" style="2" customWidth="1"/>
    <col min="15123" max="15360" width="9.140625" style="2"/>
    <col min="15361" max="15361" width="5.5703125" style="2" customWidth="1"/>
    <col min="15362" max="15362" width="30.85546875" style="2" customWidth="1"/>
    <col min="15363" max="15363" width="15" style="2" customWidth="1"/>
    <col min="15364" max="15364" width="5.85546875" style="2" bestFit="1" customWidth="1"/>
    <col min="15365" max="15365" width="5.7109375" style="2" bestFit="1" customWidth="1"/>
    <col min="15366" max="15366" width="10.28515625" style="2" bestFit="1" customWidth="1"/>
    <col min="15367" max="15367" width="11.42578125" style="2" customWidth="1"/>
    <col min="15368" max="15368" width="5.7109375" style="2" bestFit="1" customWidth="1"/>
    <col min="15369" max="15369" width="10.28515625" style="2" bestFit="1" customWidth="1"/>
    <col min="15370" max="15370" width="11.28515625" style="2" bestFit="1" customWidth="1"/>
    <col min="15371" max="15371" width="5.7109375" style="2" bestFit="1" customWidth="1"/>
    <col min="15372" max="15372" width="9.85546875" style="2" bestFit="1" customWidth="1"/>
    <col min="15373" max="15373" width="12.85546875" style="2" customWidth="1"/>
    <col min="15374" max="15374" width="5.7109375" style="2" bestFit="1" customWidth="1"/>
    <col min="15375" max="15375" width="10.28515625" style="2" bestFit="1" customWidth="1"/>
    <col min="15376" max="15376" width="12.140625" style="2" customWidth="1"/>
    <col min="15377" max="15377" width="24.85546875" style="2" customWidth="1"/>
    <col min="15378" max="15378" width="14.140625" style="2" customWidth="1"/>
    <col min="15379" max="15616" width="9.140625" style="2"/>
    <col min="15617" max="15617" width="5.5703125" style="2" customWidth="1"/>
    <col min="15618" max="15618" width="30.85546875" style="2" customWidth="1"/>
    <col min="15619" max="15619" width="15" style="2" customWidth="1"/>
    <col min="15620" max="15620" width="5.85546875" style="2" bestFit="1" customWidth="1"/>
    <col min="15621" max="15621" width="5.7109375" style="2" bestFit="1" customWidth="1"/>
    <col min="15622" max="15622" width="10.28515625" style="2" bestFit="1" customWidth="1"/>
    <col min="15623" max="15623" width="11.42578125" style="2" customWidth="1"/>
    <col min="15624" max="15624" width="5.7109375" style="2" bestFit="1" customWidth="1"/>
    <col min="15625" max="15625" width="10.28515625" style="2" bestFit="1" customWidth="1"/>
    <col min="15626" max="15626" width="11.28515625" style="2" bestFit="1" customWidth="1"/>
    <col min="15627" max="15627" width="5.7109375" style="2" bestFit="1" customWidth="1"/>
    <col min="15628" max="15628" width="9.85546875" style="2" bestFit="1" customWidth="1"/>
    <col min="15629" max="15629" width="12.85546875" style="2" customWidth="1"/>
    <col min="15630" max="15630" width="5.7109375" style="2" bestFit="1" customWidth="1"/>
    <col min="15631" max="15631" width="10.28515625" style="2" bestFit="1" customWidth="1"/>
    <col min="15632" max="15632" width="12.140625" style="2" customWidth="1"/>
    <col min="15633" max="15633" width="24.85546875" style="2" customWidth="1"/>
    <col min="15634" max="15634" width="14.140625" style="2" customWidth="1"/>
    <col min="15635" max="15872" width="9.140625" style="2"/>
    <col min="15873" max="15873" width="5.5703125" style="2" customWidth="1"/>
    <col min="15874" max="15874" width="30.85546875" style="2" customWidth="1"/>
    <col min="15875" max="15875" width="15" style="2" customWidth="1"/>
    <col min="15876" max="15876" width="5.85546875" style="2" bestFit="1" customWidth="1"/>
    <col min="15877" max="15877" width="5.7109375" style="2" bestFit="1" customWidth="1"/>
    <col min="15878" max="15878" width="10.28515625" style="2" bestFit="1" customWidth="1"/>
    <col min="15879" max="15879" width="11.42578125" style="2" customWidth="1"/>
    <col min="15880" max="15880" width="5.7109375" style="2" bestFit="1" customWidth="1"/>
    <col min="15881" max="15881" width="10.28515625" style="2" bestFit="1" customWidth="1"/>
    <col min="15882" max="15882" width="11.28515625" style="2" bestFit="1" customWidth="1"/>
    <col min="15883" max="15883" width="5.7109375" style="2" bestFit="1" customWidth="1"/>
    <col min="15884" max="15884" width="9.85546875" style="2" bestFit="1" customWidth="1"/>
    <col min="15885" max="15885" width="12.85546875" style="2" customWidth="1"/>
    <col min="15886" max="15886" width="5.7109375" style="2" bestFit="1" customWidth="1"/>
    <col min="15887" max="15887" width="10.28515625" style="2" bestFit="1" customWidth="1"/>
    <col min="15888" max="15888" width="12.140625" style="2" customWidth="1"/>
    <col min="15889" max="15889" width="24.85546875" style="2" customWidth="1"/>
    <col min="15890" max="15890" width="14.140625" style="2" customWidth="1"/>
    <col min="15891" max="16128" width="9.140625" style="2"/>
    <col min="16129" max="16129" width="5.5703125" style="2" customWidth="1"/>
    <col min="16130" max="16130" width="30.85546875" style="2" customWidth="1"/>
    <col min="16131" max="16131" width="15" style="2" customWidth="1"/>
    <col min="16132" max="16132" width="5.85546875" style="2" bestFit="1" customWidth="1"/>
    <col min="16133" max="16133" width="5.7109375" style="2" bestFit="1" customWidth="1"/>
    <col min="16134" max="16134" width="10.28515625" style="2" bestFit="1" customWidth="1"/>
    <col min="16135" max="16135" width="11.42578125" style="2" customWidth="1"/>
    <col min="16136" max="16136" width="5.7109375" style="2" bestFit="1" customWidth="1"/>
    <col min="16137" max="16137" width="10.28515625" style="2" bestFit="1" customWidth="1"/>
    <col min="16138" max="16138" width="11.28515625" style="2" bestFit="1" customWidth="1"/>
    <col min="16139" max="16139" width="5.7109375" style="2" bestFit="1" customWidth="1"/>
    <col min="16140" max="16140" width="9.85546875" style="2" bestFit="1" customWidth="1"/>
    <col min="16141" max="16141" width="12.85546875" style="2" customWidth="1"/>
    <col min="16142" max="16142" width="5.7109375" style="2" bestFit="1" customWidth="1"/>
    <col min="16143" max="16143" width="10.28515625" style="2" bestFit="1" customWidth="1"/>
    <col min="16144" max="16144" width="12.140625" style="2" customWidth="1"/>
    <col min="16145" max="16145" width="24.85546875" style="2" customWidth="1"/>
    <col min="16146" max="16146" width="14.140625" style="2" customWidth="1"/>
    <col min="16147" max="16384" width="9.140625" style="2"/>
  </cols>
  <sheetData>
    <row r="1" spans="1:17" ht="20.25" x14ac:dyDescent="0.3">
      <c r="B1" s="7"/>
      <c r="C1" s="7"/>
      <c r="D1" s="414" t="s">
        <v>1337</v>
      </c>
      <c r="E1" s="414"/>
      <c r="F1" s="414"/>
      <c r="G1" s="414"/>
      <c r="H1" s="414"/>
      <c r="I1" s="414"/>
      <c r="J1" s="7"/>
      <c r="K1" s="7"/>
      <c r="L1" s="7"/>
      <c r="M1" s="7"/>
      <c r="N1" s="7"/>
      <c r="O1" s="7"/>
      <c r="P1" s="7"/>
    </row>
    <row r="2" spans="1:17" ht="10.5" customHeight="1" x14ac:dyDescent="0.2"/>
    <row r="3" spans="1:17" ht="42" customHeight="1" x14ac:dyDescent="0.25">
      <c r="C3" s="415" t="s">
        <v>1338</v>
      </c>
      <c r="D3" s="415"/>
      <c r="E3" s="415"/>
      <c r="F3" s="415"/>
      <c r="G3" s="415"/>
      <c r="H3" s="415"/>
      <c r="I3" s="415"/>
      <c r="J3" s="415"/>
      <c r="K3" s="415"/>
      <c r="L3" s="415"/>
      <c r="M3" s="415"/>
      <c r="N3" s="178"/>
      <c r="O3" s="178"/>
      <c r="P3" s="179"/>
    </row>
    <row r="4" spans="1:17" ht="15.75" x14ac:dyDescent="0.25">
      <c r="A4" s="180"/>
      <c r="B4" s="180"/>
      <c r="C4" s="180"/>
      <c r="D4" s="180"/>
      <c r="E4" s="180"/>
      <c r="F4" s="180"/>
      <c r="G4" s="180"/>
      <c r="H4" s="180"/>
      <c r="I4" s="180"/>
      <c r="J4" s="180"/>
      <c r="K4" s="180"/>
      <c r="L4" s="180"/>
      <c r="M4" s="180"/>
      <c r="N4" s="180"/>
      <c r="O4" s="180"/>
      <c r="P4" s="180"/>
    </row>
    <row r="5" spans="1:17" ht="18.75" customHeight="1" x14ac:dyDescent="0.25">
      <c r="N5" s="416" t="s">
        <v>1536</v>
      </c>
      <c r="O5" s="416"/>
      <c r="P5" s="179"/>
    </row>
    <row r="6" spans="1:17" ht="12" customHeight="1" x14ac:dyDescent="0.25">
      <c r="O6" s="180"/>
      <c r="P6" s="180"/>
    </row>
    <row r="7" spans="1:17" ht="15.75" x14ac:dyDescent="0.2">
      <c r="A7" s="417" t="s">
        <v>0</v>
      </c>
      <c r="B7" s="408" t="s">
        <v>1</v>
      </c>
      <c r="C7" s="419" t="s">
        <v>1339</v>
      </c>
      <c r="D7" s="408" t="s">
        <v>2</v>
      </c>
      <c r="E7" s="408" t="s">
        <v>1340</v>
      </c>
      <c r="F7" s="408"/>
      <c r="G7" s="408"/>
      <c r="H7" s="408" t="s">
        <v>1341</v>
      </c>
      <c r="I7" s="408"/>
      <c r="J7" s="408"/>
      <c r="K7" s="408" t="s">
        <v>1342</v>
      </c>
      <c r="L7" s="408"/>
      <c r="M7" s="408"/>
      <c r="N7" s="408" t="s">
        <v>1343</v>
      </c>
      <c r="O7" s="408"/>
      <c r="P7" s="408"/>
    </row>
    <row r="8" spans="1:17" ht="15.75" x14ac:dyDescent="0.2">
      <c r="A8" s="418"/>
      <c r="B8" s="408"/>
      <c r="C8" s="419"/>
      <c r="D8" s="408"/>
      <c r="E8" s="181" t="s">
        <v>22</v>
      </c>
      <c r="F8" s="181" t="s">
        <v>3</v>
      </c>
      <c r="G8" s="181" t="s">
        <v>1170</v>
      </c>
      <c r="H8" s="181" t="s">
        <v>22</v>
      </c>
      <c r="I8" s="181" t="s">
        <v>3</v>
      </c>
      <c r="J8" s="181" t="s">
        <v>1170</v>
      </c>
      <c r="K8" s="181" t="s">
        <v>22</v>
      </c>
      <c r="L8" s="181" t="s">
        <v>3</v>
      </c>
      <c r="M8" s="181" t="s">
        <v>1170</v>
      </c>
      <c r="N8" s="181" t="s">
        <v>22</v>
      </c>
      <c r="O8" s="181" t="s">
        <v>3</v>
      </c>
      <c r="P8" s="181" t="s">
        <v>1170</v>
      </c>
    </row>
    <row r="9" spans="1:17" ht="15.75" x14ac:dyDescent="0.2">
      <c r="A9" s="181">
        <v>1</v>
      </c>
      <c r="B9" s="181">
        <v>2</v>
      </c>
      <c r="C9" s="181">
        <v>3</v>
      </c>
      <c r="D9" s="181">
        <v>4</v>
      </c>
      <c r="E9" s="181">
        <v>5</v>
      </c>
      <c r="F9" s="181">
        <v>6</v>
      </c>
      <c r="G9" s="181">
        <v>7</v>
      </c>
      <c r="H9" s="181">
        <v>8</v>
      </c>
      <c r="I9" s="181">
        <v>9</v>
      </c>
      <c r="J9" s="181">
        <v>10</v>
      </c>
      <c r="K9" s="181">
        <v>11</v>
      </c>
      <c r="L9" s="181">
        <v>12</v>
      </c>
      <c r="M9" s="181">
        <v>13</v>
      </c>
      <c r="N9" s="181">
        <v>14</v>
      </c>
      <c r="O9" s="181">
        <v>15</v>
      </c>
      <c r="P9" s="182">
        <v>16</v>
      </c>
    </row>
    <row r="10" spans="1:17" ht="33.75" customHeight="1" x14ac:dyDescent="0.2">
      <c r="A10" s="200" t="s">
        <v>1344</v>
      </c>
      <c r="B10" s="235" t="s">
        <v>1345</v>
      </c>
      <c r="C10" s="36">
        <v>7131300046</v>
      </c>
      <c r="D10" s="200" t="s">
        <v>4</v>
      </c>
      <c r="E10" s="200"/>
      <c r="F10" s="194"/>
      <c r="G10" s="326" t="s">
        <v>1156</v>
      </c>
      <c r="H10" s="198"/>
      <c r="I10" s="198"/>
      <c r="J10" s="326" t="s">
        <v>1156</v>
      </c>
      <c r="K10" s="198"/>
      <c r="L10" s="198"/>
      <c r="M10" s="326" t="s">
        <v>1156</v>
      </c>
      <c r="N10" s="198"/>
      <c r="O10" s="198"/>
      <c r="P10" s="326" t="s">
        <v>1156</v>
      </c>
      <c r="Q10" s="183"/>
    </row>
    <row r="11" spans="1:17" ht="34.5" customHeight="1" x14ac:dyDescent="0.2">
      <c r="A11" s="36" t="s">
        <v>1346</v>
      </c>
      <c r="B11" s="323" t="s">
        <v>602</v>
      </c>
      <c r="C11" s="36">
        <v>7131310997</v>
      </c>
      <c r="D11" s="200" t="s">
        <v>4</v>
      </c>
      <c r="E11" s="200">
        <v>1</v>
      </c>
      <c r="F11" s="194">
        <f>VLOOKUP(C11,'SOR RATE 2025-26'!A:D,4,0)</f>
        <v>2047.72</v>
      </c>
      <c r="G11" s="194">
        <f>F11*E11</f>
        <v>2047.72</v>
      </c>
      <c r="H11" s="200">
        <v>1</v>
      </c>
      <c r="I11" s="194">
        <f>+F11</f>
        <v>2047.72</v>
      </c>
      <c r="J11" s="194">
        <f>I11*H11</f>
        <v>2047.72</v>
      </c>
      <c r="K11" s="200">
        <v>1</v>
      </c>
      <c r="L11" s="194">
        <f>+F11</f>
        <v>2047.72</v>
      </c>
      <c r="M11" s="194">
        <f>L11*K11</f>
        <v>2047.72</v>
      </c>
      <c r="N11" s="200">
        <v>1</v>
      </c>
      <c r="O11" s="194">
        <f>+F11</f>
        <v>2047.72</v>
      </c>
      <c r="P11" s="194">
        <f>O11*N11</f>
        <v>2047.72</v>
      </c>
      <c r="Q11" s="284"/>
    </row>
    <row r="12" spans="1:17" ht="15.75" customHeight="1" x14ac:dyDescent="0.2">
      <c r="A12" s="409">
        <v>2</v>
      </c>
      <c r="B12" s="327" t="s">
        <v>1347</v>
      </c>
      <c r="C12" s="328"/>
      <c r="D12" s="329"/>
      <c r="E12" s="329"/>
      <c r="F12" s="194"/>
      <c r="G12" s="329"/>
      <c r="H12" s="329"/>
      <c r="I12" s="329"/>
      <c r="J12" s="329"/>
      <c r="K12" s="329"/>
      <c r="L12" s="329"/>
      <c r="M12" s="329"/>
      <c r="N12" s="329"/>
      <c r="O12" s="329"/>
      <c r="P12" s="330"/>
    </row>
    <row r="13" spans="1:17" ht="16.5" customHeight="1" x14ac:dyDescent="0.2">
      <c r="A13" s="410"/>
      <c r="B13" s="320" t="s">
        <v>1348</v>
      </c>
      <c r="C13" s="200">
        <v>7132230016</v>
      </c>
      <c r="D13" s="200" t="s">
        <v>4</v>
      </c>
      <c r="E13" s="326">
        <v>4</v>
      </c>
      <c r="F13" s="194">
        <f>VLOOKUP(C13,'SOR RATE 2025-26'!A:D,4,0)</f>
        <v>527.46</v>
      </c>
      <c r="G13" s="194">
        <f>F13*E13</f>
        <v>2109.84</v>
      </c>
      <c r="H13" s="200">
        <v>4</v>
      </c>
      <c r="I13" s="194">
        <f>+F13</f>
        <v>527.46</v>
      </c>
      <c r="J13" s="194">
        <f>I13*H13</f>
        <v>2109.84</v>
      </c>
      <c r="K13" s="326" t="s">
        <v>1156</v>
      </c>
      <c r="L13" s="326" t="s">
        <v>1156</v>
      </c>
      <c r="M13" s="326" t="s">
        <v>1156</v>
      </c>
      <c r="N13" s="326" t="s">
        <v>1156</v>
      </c>
      <c r="O13" s="326" t="s">
        <v>1156</v>
      </c>
      <c r="P13" s="326" t="s">
        <v>1156</v>
      </c>
    </row>
    <row r="14" spans="1:17" ht="15.75" customHeight="1" x14ac:dyDescent="0.2">
      <c r="A14" s="410"/>
      <c r="B14" s="320" t="s">
        <v>1349</v>
      </c>
      <c r="C14" s="200">
        <v>7132230019</v>
      </c>
      <c r="D14" s="200" t="s">
        <v>4</v>
      </c>
      <c r="E14" s="326" t="s">
        <v>1156</v>
      </c>
      <c r="F14" s="194">
        <f>VLOOKUP(C14,'SOR RATE 2025-26'!A:D,4,0)</f>
        <v>313.29000000000002</v>
      </c>
      <c r="G14" s="326" t="s">
        <v>1156</v>
      </c>
      <c r="H14" s="326" t="s">
        <v>1156</v>
      </c>
      <c r="I14" s="326" t="s">
        <v>1156</v>
      </c>
      <c r="J14" s="326" t="s">
        <v>1156</v>
      </c>
      <c r="K14" s="200">
        <v>4</v>
      </c>
      <c r="L14" s="194">
        <f>VLOOKUP(C14,'SOR RATE 2025-26'!A:D,4,0)</f>
        <v>313.29000000000002</v>
      </c>
      <c r="M14" s="194">
        <f>L14*K14</f>
        <v>1253.1600000000001</v>
      </c>
      <c r="N14" s="326" t="s">
        <v>1156</v>
      </c>
      <c r="O14" s="326" t="s">
        <v>1156</v>
      </c>
      <c r="P14" s="326" t="s">
        <v>1156</v>
      </c>
    </row>
    <row r="15" spans="1:17" ht="15.75" customHeight="1" x14ac:dyDescent="0.2">
      <c r="A15" s="411"/>
      <c r="B15" s="331" t="s">
        <v>1350</v>
      </c>
      <c r="C15" s="200">
        <v>7132230021</v>
      </c>
      <c r="D15" s="200" t="s">
        <v>4</v>
      </c>
      <c r="E15" s="326" t="s">
        <v>1156</v>
      </c>
      <c r="F15" s="194">
        <f>VLOOKUP(C15,'SOR RATE 2025-26'!A:D,4,0)</f>
        <v>306.8</v>
      </c>
      <c r="G15" s="326" t="s">
        <v>1156</v>
      </c>
      <c r="H15" s="326" t="s">
        <v>1156</v>
      </c>
      <c r="I15" s="326" t="s">
        <v>1156</v>
      </c>
      <c r="J15" s="326" t="s">
        <v>1156</v>
      </c>
      <c r="K15" s="326" t="s">
        <v>1156</v>
      </c>
      <c r="L15" s="326" t="s">
        <v>1156</v>
      </c>
      <c r="M15" s="326" t="s">
        <v>1156</v>
      </c>
      <c r="N15" s="200">
        <v>4</v>
      </c>
      <c r="O15" s="194">
        <f>VLOOKUP(C15,'SOR RATE 2025-26'!A:D,4,0)</f>
        <v>306.8</v>
      </c>
      <c r="P15" s="194">
        <f>O15*N15</f>
        <v>1227.2</v>
      </c>
    </row>
    <row r="16" spans="1:17" ht="31.5" customHeight="1" x14ac:dyDescent="0.2">
      <c r="A16" s="200">
        <v>3</v>
      </c>
      <c r="B16" s="235" t="s">
        <v>1351</v>
      </c>
      <c r="C16" s="36">
        <v>7132406420</v>
      </c>
      <c r="D16" s="200" t="s">
        <v>4</v>
      </c>
      <c r="E16" s="200">
        <v>1</v>
      </c>
      <c r="F16" s="194">
        <f>VLOOKUP(C16,'SOR RATE 2025-26'!A:D,4,0)</f>
        <v>3273.14</v>
      </c>
      <c r="G16" s="194">
        <f>F16*E16</f>
        <v>3273.14</v>
      </c>
      <c r="H16" s="200">
        <v>1</v>
      </c>
      <c r="I16" s="194">
        <f>+F16</f>
        <v>3273.14</v>
      </c>
      <c r="J16" s="194">
        <f>I16*H16</f>
        <v>3273.14</v>
      </c>
      <c r="K16" s="200">
        <v>1</v>
      </c>
      <c r="L16" s="194">
        <f>+I16</f>
        <v>3273.14</v>
      </c>
      <c r="M16" s="194">
        <f>L16*K16</f>
        <v>3273.14</v>
      </c>
      <c r="N16" s="200">
        <v>1</v>
      </c>
      <c r="O16" s="194">
        <f>+L16</f>
        <v>3273.14</v>
      </c>
      <c r="P16" s="194">
        <f>O16*N16</f>
        <v>3273.14</v>
      </c>
    </row>
    <row r="17" spans="1:18" ht="30" customHeight="1" x14ac:dyDescent="0.2">
      <c r="A17" s="36">
        <v>4</v>
      </c>
      <c r="B17" s="235" t="s">
        <v>1352</v>
      </c>
      <c r="C17" s="36">
        <v>7130310654</v>
      </c>
      <c r="D17" s="36" t="s">
        <v>6</v>
      </c>
      <c r="E17" s="36">
        <v>12</v>
      </c>
      <c r="F17" s="194">
        <f>VLOOKUP(C17,'SOR RATE 2025-26'!A:D,4,0)/1000</f>
        <v>109.81724</v>
      </c>
      <c r="G17" s="194">
        <f>F17*E17</f>
        <v>1317.8068800000001</v>
      </c>
      <c r="H17" s="200">
        <v>12</v>
      </c>
      <c r="I17" s="194">
        <f>+F17</f>
        <v>109.81724</v>
      </c>
      <c r="J17" s="194">
        <f>I17*H17</f>
        <v>1317.8068800000001</v>
      </c>
      <c r="K17" s="200">
        <v>12</v>
      </c>
      <c r="L17" s="194">
        <f>+I17</f>
        <v>109.81724</v>
      </c>
      <c r="M17" s="194">
        <f>L17*K17</f>
        <v>1317.8068800000001</v>
      </c>
      <c r="N17" s="200">
        <v>12</v>
      </c>
      <c r="O17" s="194">
        <f>+L17</f>
        <v>109.81724</v>
      </c>
      <c r="P17" s="194">
        <f>O17*N17</f>
        <v>1317.8068800000001</v>
      </c>
      <c r="Q17" s="184"/>
    </row>
    <row r="18" spans="1:18" ht="32.25" customHeight="1" x14ac:dyDescent="0.2">
      <c r="A18" s="198">
        <v>5</v>
      </c>
      <c r="B18" s="222" t="s">
        <v>13</v>
      </c>
      <c r="C18" s="198"/>
      <c r="D18" s="198"/>
      <c r="E18" s="198"/>
      <c r="F18" s="198"/>
      <c r="G18" s="202">
        <f>SUM(G11:G17)</f>
        <v>8748.5068800000008</v>
      </c>
      <c r="H18" s="202"/>
      <c r="I18" s="202"/>
      <c r="J18" s="202">
        <f>SUM(J11:J17)</f>
        <v>8748.5068800000008</v>
      </c>
      <c r="K18" s="202"/>
      <c r="L18" s="202"/>
      <c r="M18" s="202">
        <f>SUM(M11:M17)</f>
        <v>7891.8268800000005</v>
      </c>
      <c r="N18" s="202"/>
      <c r="O18" s="202"/>
      <c r="P18" s="202">
        <f>SUM(P11:P17)</f>
        <v>7865.8668799999996</v>
      </c>
      <c r="Q18" s="183"/>
      <c r="R18" s="15"/>
    </row>
    <row r="19" spans="1:18" ht="34.5" customHeight="1" x14ac:dyDescent="0.2">
      <c r="A19" s="332">
        <v>6</v>
      </c>
      <c r="B19" s="222" t="s">
        <v>14</v>
      </c>
      <c r="C19" s="198"/>
      <c r="D19" s="198"/>
      <c r="E19" s="333"/>
      <c r="F19" s="198"/>
      <c r="G19" s="202">
        <f>G18/1.18</f>
        <v>7413.9888813559337</v>
      </c>
      <c r="H19" s="334"/>
      <c r="I19" s="202"/>
      <c r="J19" s="202">
        <f>J18/1.18</f>
        <v>7413.9888813559337</v>
      </c>
      <c r="K19" s="334"/>
      <c r="L19" s="202"/>
      <c r="M19" s="202">
        <f>M18/1.18</f>
        <v>6687.9888813559328</v>
      </c>
      <c r="N19" s="334"/>
      <c r="O19" s="202"/>
      <c r="P19" s="202">
        <f>P18/1.18</f>
        <v>6665.9888813559319</v>
      </c>
      <c r="Q19" s="185"/>
      <c r="R19" s="15"/>
    </row>
    <row r="20" spans="1:18" ht="30" customHeight="1" x14ac:dyDescent="0.2">
      <c r="A20" s="203">
        <v>7</v>
      </c>
      <c r="B20" s="228" t="s">
        <v>1450</v>
      </c>
      <c r="C20" s="320"/>
      <c r="D20" s="320"/>
      <c r="E20" s="335"/>
      <c r="F20" s="200">
        <v>7.4999999999999997E-2</v>
      </c>
      <c r="G20" s="194">
        <f>G19*F20</f>
        <v>556.04916610169505</v>
      </c>
      <c r="H20" s="336"/>
      <c r="I20" s="200">
        <v>7.4999999999999997E-2</v>
      </c>
      <c r="J20" s="194">
        <f>J19*I20</f>
        <v>556.04916610169505</v>
      </c>
      <c r="K20" s="336"/>
      <c r="L20" s="200">
        <v>7.4999999999999997E-2</v>
      </c>
      <c r="M20" s="194">
        <f>M19*L20</f>
        <v>501.59916610169495</v>
      </c>
      <c r="N20" s="336"/>
      <c r="O20" s="200">
        <v>7.4999999999999997E-2</v>
      </c>
      <c r="P20" s="194">
        <f>P19*O20</f>
        <v>499.94916610169486</v>
      </c>
      <c r="Q20" s="1"/>
      <c r="R20" s="185"/>
    </row>
    <row r="21" spans="1:18" ht="27" customHeight="1" x14ac:dyDescent="0.2">
      <c r="A21" s="200">
        <v>8</v>
      </c>
      <c r="B21" s="35" t="s">
        <v>1353</v>
      </c>
      <c r="C21" s="200"/>
      <c r="D21" s="200"/>
      <c r="E21" s="200"/>
      <c r="F21" s="200"/>
      <c r="G21" s="337">
        <v>1181.94</v>
      </c>
      <c r="H21" s="200"/>
      <c r="I21" s="200"/>
      <c r="J21" s="194">
        <v>1181.94</v>
      </c>
      <c r="K21" s="200"/>
      <c r="L21" s="200"/>
      <c r="M21" s="194">
        <v>1233.1600000000001</v>
      </c>
      <c r="N21" s="200"/>
      <c r="O21" s="200"/>
      <c r="P21" s="194">
        <v>1327.06</v>
      </c>
      <c r="Q21" s="286"/>
      <c r="R21" s="8"/>
    </row>
    <row r="22" spans="1:18" ht="24.75" customHeight="1" x14ac:dyDescent="0.2">
      <c r="A22" s="200">
        <v>9</v>
      </c>
      <c r="B22" s="35" t="s">
        <v>1407</v>
      </c>
      <c r="C22" s="200"/>
      <c r="D22" s="200"/>
      <c r="E22" s="200"/>
      <c r="F22" s="221"/>
      <c r="G22" s="337"/>
      <c r="H22" s="338"/>
      <c r="I22" s="221"/>
      <c r="J22" s="337"/>
      <c r="K22" s="338"/>
      <c r="L22" s="221"/>
      <c r="M22" s="337"/>
      <c r="N22" s="338"/>
      <c r="O22" s="221"/>
      <c r="P22" s="337"/>
      <c r="Q22" s="287"/>
      <c r="R22" s="8"/>
    </row>
    <row r="23" spans="1:18" ht="30" customHeight="1" x14ac:dyDescent="0.2">
      <c r="A23" s="200" t="s">
        <v>1155</v>
      </c>
      <c r="B23" s="35" t="s">
        <v>1451</v>
      </c>
      <c r="C23" s="200"/>
      <c r="D23" s="200"/>
      <c r="E23" s="200"/>
      <c r="F23" s="221">
        <v>0.02</v>
      </c>
      <c r="G23" s="337">
        <f>F23*G19</f>
        <v>148.27977762711868</v>
      </c>
      <c r="H23" s="338"/>
      <c r="I23" s="339">
        <v>0.02</v>
      </c>
      <c r="J23" s="337">
        <f>I23*J19</f>
        <v>148.27977762711868</v>
      </c>
      <c r="K23" s="338"/>
      <c r="L23" s="339">
        <v>0.02</v>
      </c>
      <c r="M23" s="337">
        <f>L23*M19</f>
        <v>133.75977762711867</v>
      </c>
      <c r="N23" s="338"/>
      <c r="O23" s="339">
        <v>0.02</v>
      </c>
      <c r="P23" s="337">
        <f>O23*P19</f>
        <v>133.31977762711864</v>
      </c>
      <c r="Q23" s="1"/>
      <c r="R23" s="8"/>
    </row>
    <row r="24" spans="1:18" ht="42.75" x14ac:dyDescent="0.2">
      <c r="A24" s="200">
        <v>10</v>
      </c>
      <c r="B24" s="228" t="s">
        <v>1452</v>
      </c>
      <c r="C24" s="200"/>
      <c r="D24" s="200"/>
      <c r="E24" s="200"/>
      <c r="F24" s="200"/>
      <c r="G24" s="337">
        <f>(G19+G20+G21+G23)*0.125</f>
        <v>1162.5322281355934</v>
      </c>
      <c r="H24" s="337"/>
      <c r="I24" s="337"/>
      <c r="J24" s="337">
        <f>(J19+J20+J21+J23)*0.125</f>
        <v>1162.5322281355934</v>
      </c>
      <c r="K24" s="337"/>
      <c r="L24" s="337"/>
      <c r="M24" s="337">
        <f>(M19+M20+M21+M23)*0.125</f>
        <v>1069.5634781355934</v>
      </c>
      <c r="N24" s="337"/>
      <c r="O24" s="337"/>
      <c r="P24" s="337">
        <f>(P19+P20+P21+P23)*0.125</f>
        <v>1078.2897281355931</v>
      </c>
      <c r="Q24" s="188"/>
      <c r="R24" s="8"/>
    </row>
    <row r="25" spans="1:18" ht="39" customHeight="1" x14ac:dyDescent="0.2">
      <c r="A25" s="198">
        <v>11</v>
      </c>
      <c r="B25" s="236" t="s">
        <v>1453</v>
      </c>
      <c r="C25" s="200"/>
      <c r="D25" s="200"/>
      <c r="E25" s="200"/>
      <c r="F25" s="200"/>
      <c r="G25" s="202">
        <f>G19+G20+G21+G23+G24</f>
        <v>10462.79005322034</v>
      </c>
      <c r="H25" s="202"/>
      <c r="I25" s="202"/>
      <c r="J25" s="202">
        <f>J19+J20+J21+J23+J24</f>
        <v>10462.79005322034</v>
      </c>
      <c r="K25" s="202"/>
      <c r="L25" s="202"/>
      <c r="M25" s="202">
        <f>M19+M20+M21+M23+M24</f>
        <v>9626.0713032203403</v>
      </c>
      <c r="N25" s="202"/>
      <c r="O25" s="202"/>
      <c r="P25" s="202">
        <f>P19+P20+P21+P23+P24</f>
        <v>9704.6075532203376</v>
      </c>
      <c r="Q25" s="190"/>
    </row>
    <row r="26" spans="1:18" ht="24.75" customHeight="1" x14ac:dyDescent="0.2">
      <c r="A26" s="200">
        <v>12</v>
      </c>
      <c r="B26" s="228" t="s">
        <v>1448</v>
      </c>
      <c r="C26" s="200"/>
      <c r="D26" s="200"/>
      <c r="E26" s="200"/>
      <c r="F26" s="200">
        <v>0.09</v>
      </c>
      <c r="G26" s="194">
        <f>F26*G25</f>
        <v>941.65110478983058</v>
      </c>
      <c r="H26" s="202"/>
      <c r="I26" s="194">
        <v>0.09</v>
      </c>
      <c r="J26" s="194">
        <f>I26*J25</f>
        <v>941.65110478983058</v>
      </c>
      <c r="K26" s="202"/>
      <c r="L26" s="194">
        <v>0.09</v>
      </c>
      <c r="M26" s="194">
        <f>L26*M25</f>
        <v>866.34641728983058</v>
      </c>
      <c r="N26" s="202"/>
      <c r="O26" s="194">
        <v>0.09</v>
      </c>
      <c r="P26" s="194">
        <f>O26*P25</f>
        <v>873.4146797898303</v>
      </c>
      <c r="Q26" s="190"/>
    </row>
    <row r="27" spans="1:18" ht="24.75" customHeight="1" x14ac:dyDescent="0.2">
      <c r="A27" s="200">
        <v>13</v>
      </c>
      <c r="B27" s="228" t="s">
        <v>1449</v>
      </c>
      <c r="C27" s="200"/>
      <c r="D27" s="200"/>
      <c r="E27" s="200"/>
      <c r="F27" s="200">
        <v>0.09</v>
      </c>
      <c r="G27" s="194">
        <f>F27*G25</f>
        <v>941.65110478983058</v>
      </c>
      <c r="H27" s="200"/>
      <c r="I27" s="200">
        <v>0.09</v>
      </c>
      <c r="J27" s="194">
        <f>I27*J25</f>
        <v>941.65110478983058</v>
      </c>
      <c r="K27" s="200"/>
      <c r="L27" s="200">
        <v>0.09</v>
      </c>
      <c r="M27" s="194">
        <f>L27*M25</f>
        <v>866.34641728983058</v>
      </c>
      <c r="N27" s="200"/>
      <c r="O27" s="200">
        <v>0.09</v>
      </c>
      <c r="P27" s="194">
        <f>O27*P25</f>
        <v>873.4146797898303</v>
      </c>
      <c r="Q27" s="191"/>
    </row>
    <row r="28" spans="1:18" ht="30.75" customHeight="1" x14ac:dyDescent="0.2">
      <c r="A28" s="200">
        <v>14</v>
      </c>
      <c r="B28" s="228" t="s">
        <v>1454</v>
      </c>
      <c r="C28" s="200"/>
      <c r="D28" s="200"/>
      <c r="E28" s="200"/>
      <c r="F28" s="200"/>
      <c r="G28" s="194">
        <f>G25+G26+G27</f>
        <v>12346.092262800003</v>
      </c>
      <c r="H28" s="194"/>
      <c r="I28" s="194"/>
      <c r="J28" s="194">
        <f>J25+J26+J27</f>
        <v>12346.092262800003</v>
      </c>
      <c r="K28" s="194"/>
      <c r="L28" s="194"/>
      <c r="M28" s="194">
        <f>M25+M26+M27</f>
        <v>11358.764137800003</v>
      </c>
      <c r="N28" s="194"/>
      <c r="O28" s="194"/>
      <c r="P28" s="194">
        <f>P25+P26+P27</f>
        <v>11451.436912799998</v>
      </c>
    </row>
    <row r="29" spans="1:18" ht="33" customHeight="1" x14ac:dyDescent="0.2">
      <c r="A29" s="198">
        <v>15</v>
      </c>
      <c r="B29" s="236" t="s">
        <v>15</v>
      </c>
      <c r="C29" s="198"/>
      <c r="D29" s="198"/>
      <c r="E29" s="198"/>
      <c r="F29" s="198"/>
      <c r="G29" s="202">
        <f>ROUND(G28,0)</f>
        <v>12346</v>
      </c>
      <c r="H29" s="198"/>
      <c r="I29" s="198"/>
      <c r="J29" s="202">
        <f>ROUND(J28,0)</f>
        <v>12346</v>
      </c>
      <c r="K29" s="198"/>
      <c r="L29" s="198"/>
      <c r="M29" s="202">
        <f>ROUND(M28,0)</f>
        <v>11359</v>
      </c>
      <c r="N29" s="198"/>
      <c r="O29" s="198"/>
      <c r="P29" s="202">
        <f>ROUND(P28,0)</f>
        <v>11451</v>
      </c>
    </row>
    <row r="30" spans="1:18" ht="15" customHeight="1" x14ac:dyDescent="0.2">
      <c r="A30" s="14"/>
      <c r="B30" s="15"/>
      <c r="C30" s="14"/>
      <c r="D30" s="15"/>
      <c r="E30" s="15"/>
      <c r="F30" s="15"/>
      <c r="G30" s="15"/>
      <c r="H30" s="15"/>
      <c r="I30" s="15"/>
      <c r="J30" s="15"/>
      <c r="K30" s="15"/>
      <c r="L30" s="15"/>
      <c r="M30" s="15"/>
      <c r="N30" s="15"/>
      <c r="O30" s="15"/>
      <c r="P30" s="15"/>
    </row>
    <row r="31" spans="1:18" ht="15" customHeight="1" x14ac:dyDescent="0.2">
      <c r="A31" s="412" t="s">
        <v>1408</v>
      </c>
      <c r="B31" s="412"/>
      <c r="C31" s="412"/>
      <c r="D31" s="412"/>
      <c r="E31" s="412"/>
      <c r="F31" s="412"/>
      <c r="G31" s="192"/>
      <c r="H31" s="15"/>
      <c r="I31" s="15"/>
      <c r="J31" s="15"/>
      <c r="K31" s="15"/>
      <c r="L31" s="15"/>
      <c r="M31" s="15"/>
      <c r="N31" s="15"/>
      <c r="O31" s="15"/>
      <c r="P31" s="15"/>
    </row>
    <row r="32" spans="1:18" ht="7.5" hidden="1" customHeight="1" x14ac:dyDescent="0.2">
      <c r="A32" s="413">
        <v>38</v>
      </c>
      <c r="B32" s="413"/>
      <c r="C32" s="413"/>
      <c r="D32" s="413"/>
      <c r="E32" s="413"/>
      <c r="F32" s="413"/>
      <c r="G32" s="413"/>
      <c r="H32" s="413"/>
      <c r="I32" s="413"/>
      <c r="J32" s="413"/>
      <c r="K32" s="413"/>
      <c r="L32" s="413"/>
      <c r="M32" s="413"/>
      <c r="N32" s="413"/>
      <c r="O32" s="413"/>
      <c r="P32" s="413"/>
    </row>
    <row r="33" spans="1:16" ht="36" customHeight="1" x14ac:dyDescent="0.2">
      <c r="A33" s="14"/>
      <c r="B33" s="407" t="s">
        <v>1409</v>
      </c>
      <c r="C33" s="407"/>
      <c r="D33" s="407"/>
      <c r="E33" s="407"/>
      <c r="F33" s="407"/>
      <c r="G33" s="407"/>
      <c r="H33" s="407"/>
      <c r="I33" s="407"/>
      <c r="J33" s="407"/>
      <c r="K33" s="407"/>
      <c r="L33" s="407"/>
      <c r="M33" s="407"/>
      <c r="N33" s="407"/>
      <c r="O33" s="407"/>
      <c r="P33" s="407"/>
    </row>
    <row r="34" spans="1:16" ht="15" x14ac:dyDescent="0.2">
      <c r="A34" s="14"/>
      <c r="B34" s="15"/>
      <c r="C34" s="14"/>
      <c r="D34" s="15"/>
      <c r="E34" s="15"/>
      <c r="F34" s="15"/>
      <c r="G34" s="15"/>
      <c r="H34" s="15"/>
      <c r="I34" s="15"/>
      <c r="J34" s="15"/>
      <c r="K34" s="15"/>
      <c r="L34" s="15"/>
      <c r="M34" s="15"/>
      <c r="N34" s="15"/>
      <c r="O34" s="15"/>
      <c r="P34" s="15"/>
    </row>
    <row r="35" spans="1:16" ht="15" x14ac:dyDescent="0.2">
      <c r="A35" s="14"/>
      <c r="B35" s="15"/>
      <c r="C35" s="14"/>
      <c r="D35" s="15"/>
      <c r="E35" s="15"/>
      <c r="F35" s="15"/>
      <c r="G35" s="15"/>
      <c r="H35" s="15"/>
      <c r="I35" s="15"/>
      <c r="J35" s="15"/>
      <c r="K35" s="15"/>
      <c r="L35" s="15"/>
      <c r="M35" s="15"/>
      <c r="N35" s="15"/>
      <c r="O35" s="15"/>
      <c r="P35" s="15"/>
    </row>
    <row r="36" spans="1:16" ht="15" x14ac:dyDescent="0.2">
      <c r="A36" s="14"/>
      <c r="B36" s="15"/>
      <c r="C36" s="14"/>
      <c r="D36" s="15"/>
      <c r="E36" s="15"/>
      <c r="F36" s="15"/>
      <c r="G36" s="15"/>
      <c r="H36" s="15"/>
      <c r="I36" s="15"/>
      <c r="J36" s="15"/>
      <c r="K36" s="15"/>
      <c r="L36" s="15"/>
      <c r="M36" s="15"/>
      <c r="N36" s="15"/>
      <c r="O36" s="15"/>
      <c r="P36" s="15"/>
    </row>
    <row r="37" spans="1:16" ht="15" x14ac:dyDescent="0.2">
      <c r="A37" s="14"/>
      <c r="B37" s="15"/>
      <c r="C37" s="14"/>
      <c r="D37" s="15"/>
      <c r="E37" s="15"/>
      <c r="F37" s="15"/>
      <c r="G37" s="15"/>
      <c r="H37" s="15"/>
      <c r="I37" s="15"/>
      <c r="J37" s="15"/>
      <c r="K37" s="15"/>
      <c r="L37" s="15"/>
      <c r="M37" s="15"/>
      <c r="N37" s="15"/>
      <c r="O37" s="15"/>
      <c r="P37" s="15"/>
    </row>
    <row r="38" spans="1:16" ht="15" x14ac:dyDescent="0.2">
      <c r="A38" s="14"/>
      <c r="B38" s="15"/>
      <c r="C38" s="14"/>
      <c r="D38" s="15"/>
      <c r="E38" s="15"/>
      <c r="F38" s="15"/>
      <c r="G38" s="15"/>
      <c r="H38" s="15"/>
      <c r="I38" s="15"/>
      <c r="J38" s="15"/>
      <c r="K38" s="15"/>
      <c r="L38" s="15"/>
      <c r="M38" s="15"/>
      <c r="N38" s="15"/>
      <c r="O38" s="15"/>
      <c r="P38" s="15"/>
    </row>
    <row r="39" spans="1:16" ht="15" x14ac:dyDescent="0.2">
      <c r="A39" s="14"/>
      <c r="B39" s="15"/>
      <c r="C39" s="14"/>
      <c r="D39" s="15"/>
      <c r="E39" s="15"/>
      <c r="F39" s="15"/>
      <c r="G39" s="15"/>
      <c r="H39" s="15"/>
      <c r="I39" s="15"/>
      <c r="J39" s="15"/>
      <c r="K39" s="15"/>
      <c r="L39" s="15"/>
      <c r="M39" s="15"/>
      <c r="N39" s="15"/>
      <c r="O39" s="15"/>
      <c r="P39" s="15"/>
    </row>
    <row r="40" spans="1:16" ht="15" x14ac:dyDescent="0.2">
      <c r="A40" s="14"/>
      <c r="B40" s="15"/>
      <c r="C40" s="14"/>
      <c r="D40" s="15"/>
      <c r="E40" s="15"/>
      <c r="F40" s="15"/>
      <c r="G40" s="15"/>
      <c r="H40" s="15"/>
      <c r="I40" s="15"/>
      <c r="J40" s="15"/>
      <c r="K40" s="15"/>
      <c r="L40" s="15"/>
      <c r="M40" s="15"/>
      <c r="N40" s="15"/>
      <c r="O40" s="15"/>
      <c r="P40" s="15"/>
    </row>
    <row r="41" spans="1:16" ht="15" x14ac:dyDescent="0.2">
      <c r="A41" s="14"/>
      <c r="B41" s="15"/>
      <c r="C41" s="14"/>
      <c r="D41" s="15"/>
      <c r="E41" s="15"/>
      <c r="F41" s="15"/>
      <c r="G41" s="15"/>
      <c r="H41" s="15"/>
      <c r="I41" s="15"/>
      <c r="J41" s="15"/>
      <c r="K41" s="15"/>
      <c r="L41" s="15"/>
      <c r="M41" s="15"/>
      <c r="N41" s="15"/>
      <c r="O41" s="15"/>
      <c r="P41" s="15"/>
    </row>
    <row r="42" spans="1:16" ht="15" x14ac:dyDescent="0.2">
      <c r="A42" s="14"/>
      <c r="B42" s="15"/>
      <c r="C42" s="14"/>
      <c r="D42" s="15"/>
      <c r="E42" s="15"/>
      <c r="F42" s="15"/>
      <c r="G42" s="15"/>
      <c r="H42" s="15"/>
      <c r="I42" s="15"/>
      <c r="J42" s="15"/>
      <c r="K42" s="15"/>
      <c r="L42" s="15"/>
      <c r="M42" s="15"/>
      <c r="N42" s="15"/>
      <c r="O42" s="15"/>
      <c r="P42" s="15"/>
    </row>
    <row r="43" spans="1:16" ht="15" x14ac:dyDescent="0.2">
      <c r="A43" s="14"/>
      <c r="B43" s="15"/>
      <c r="C43" s="14"/>
      <c r="D43" s="15"/>
      <c r="E43" s="15"/>
      <c r="F43" s="15"/>
      <c r="G43" s="15"/>
      <c r="H43" s="15"/>
      <c r="I43" s="15"/>
      <c r="J43" s="15"/>
      <c r="K43" s="15"/>
      <c r="L43" s="15"/>
      <c r="M43" s="15"/>
      <c r="N43" s="15"/>
      <c r="O43" s="15"/>
      <c r="P43" s="15"/>
    </row>
    <row r="44" spans="1:16" ht="15" x14ac:dyDescent="0.2">
      <c r="A44" s="14"/>
      <c r="B44" s="15"/>
      <c r="C44" s="14"/>
      <c r="D44" s="15"/>
      <c r="E44" s="15"/>
      <c r="F44" s="15"/>
      <c r="G44" s="15"/>
      <c r="H44" s="15"/>
      <c r="I44" s="15"/>
      <c r="J44" s="15"/>
      <c r="K44" s="15"/>
      <c r="L44" s="15"/>
      <c r="M44" s="15"/>
      <c r="N44" s="15"/>
      <c r="O44" s="15"/>
      <c r="P44" s="15"/>
    </row>
    <row r="45" spans="1:16" ht="15" x14ac:dyDescent="0.2">
      <c r="A45" s="14"/>
      <c r="B45" s="15"/>
      <c r="C45" s="14"/>
      <c r="D45" s="15"/>
      <c r="E45" s="15"/>
      <c r="F45" s="15"/>
      <c r="G45" s="15"/>
      <c r="H45" s="15"/>
      <c r="I45" s="15"/>
      <c r="J45" s="15"/>
      <c r="K45" s="15"/>
      <c r="L45" s="15"/>
      <c r="M45" s="15"/>
      <c r="N45" s="15"/>
      <c r="O45" s="15"/>
      <c r="P45" s="15"/>
    </row>
  </sheetData>
  <mergeCells count="15">
    <mergeCell ref="D1:I1"/>
    <mergeCell ref="C3:M3"/>
    <mergeCell ref="N5:O5"/>
    <mergeCell ref="A7:A8"/>
    <mergeCell ref="B7:B8"/>
    <mergeCell ref="C7:C8"/>
    <mergeCell ref="D7:D8"/>
    <mergeCell ref="E7:G7"/>
    <mergeCell ref="H7:J7"/>
    <mergeCell ref="K7:M7"/>
    <mergeCell ref="B33:P33"/>
    <mergeCell ref="N7:P7"/>
    <mergeCell ref="A12:A15"/>
    <mergeCell ref="A31:F31"/>
    <mergeCell ref="A32:P32"/>
  </mergeCells>
  <conditionalFormatting sqref="B18:B19">
    <cfRule type="cellIs" dxfId="8" priority="1" stopIfTrue="1" operator="equal">
      <formula>"?"</formula>
    </cfRule>
  </conditionalFormatting>
  <pageMargins left="0.7" right="0.7" top="0.75" bottom="0.75" header="0.3" footer="0.3"/>
  <pageSetup paperSize="9" scale="67"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workbookViewId="0">
      <selection activeCell="B3" sqref="B3:G3"/>
    </sheetView>
  </sheetViews>
  <sheetFormatPr defaultRowHeight="12.75" x14ac:dyDescent="0.2"/>
  <cols>
    <col min="1" max="1" width="4.42578125" style="5" customWidth="1"/>
    <col min="2" max="2" width="60.28515625" style="2" customWidth="1"/>
    <col min="3" max="3" width="15.28515625" style="2" customWidth="1"/>
    <col min="4" max="4" width="5.140625" style="2" bestFit="1" customWidth="1"/>
    <col min="5" max="5" width="5.42578125" style="2" customWidth="1"/>
    <col min="6" max="6" width="9.42578125" style="2" bestFit="1" customWidth="1"/>
    <col min="7" max="7" width="10.140625" style="2" customWidth="1"/>
    <col min="8" max="9" width="8.5703125" style="2" customWidth="1"/>
    <col min="10" max="10" width="23.85546875" style="2" customWidth="1"/>
    <col min="11" max="11" width="19" style="2" customWidth="1"/>
    <col min="12" max="12" width="11" style="2" bestFit="1" customWidth="1"/>
    <col min="13" max="15" width="9.140625" style="2"/>
    <col min="16" max="16" width="11.7109375" style="2" customWidth="1"/>
    <col min="17" max="256" width="9.140625" style="2"/>
    <col min="257" max="257" width="4.42578125" style="2" customWidth="1"/>
    <col min="258" max="258" width="46.28515625" style="2" customWidth="1"/>
    <col min="259" max="259" width="14.5703125" style="2" bestFit="1" customWidth="1"/>
    <col min="260" max="260" width="6.42578125" style="2" customWidth="1"/>
    <col min="261" max="261" width="5.42578125" style="2" customWidth="1"/>
    <col min="262" max="262" width="8.42578125" style="2" bestFit="1" customWidth="1"/>
    <col min="263" max="263" width="8.5703125" style="2" bestFit="1" customWidth="1"/>
    <col min="264" max="265" width="8.5703125" style="2" customWidth="1"/>
    <col min="266" max="266" width="23.85546875" style="2" customWidth="1"/>
    <col min="267" max="267" width="19" style="2" customWidth="1"/>
    <col min="268" max="268" width="11" style="2" bestFit="1" customWidth="1"/>
    <col min="269" max="271" width="9.140625" style="2"/>
    <col min="272" max="272" width="11.7109375" style="2" customWidth="1"/>
    <col min="273" max="512" width="9.140625" style="2"/>
    <col min="513" max="513" width="4.42578125" style="2" customWidth="1"/>
    <col min="514" max="514" width="46.28515625" style="2" customWidth="1"/>
    <col min="515" max="515" width="14.5703125" style="2" bestFit="1" customWidth="1"/>
    <col min="516" max="516" width="6.42578125" style="2" customWidth="1"/>
    <col min="517" max="517" width="5.42578125" style="2" customWidth="1"/>
    <col min="518" max="518" width="8.42578125" style="2" bestFit="1" customWidth="1"/>
    <col min="519" max="519" width="8.5703125" style="2" bestFit="1" customWidth="1"/>
    <col min="520" max="521" width="8.5703125" style="2" customWidth="1"/>
    <col min="522" max="522" width="23.85546875" style="2" customWidth="1"/>
    <col min="523" max="523" width="19" style="2" customWidth="1"/>
    <col min="524" max="524" width="11" style="2" bestFit="1" customWidth="1"/>
    <col min="525" max="527" width="9.140625" style="2"/>
    <col min="528" max="528" width="11.7109375" style="2" customWidth="1"/>
    <col min="529" max="768" width="9.140625" style="2"/>
    <col min="769" max="769" width="4.42578125" style="2" customWidth="1"/>
    <col min="770" max="770" width="46.28515625" style="2" customWidth="1"/>
    <col min="771" max="771" width="14.5703125" style="2" bestFit="1" customWidth="1"/>
    <col min="772" max="772" width="6.42578125" style="2" customWidth="1"/>
    <col min="773" max="773" width="5.42578125" style="2" customWidth="1"/>
    <col min="774" max="774" width="8.42578125" style="2" bestFit="1" customWidth="1"/>
    <col min="775" max="775" width="8.5703125" style="2" bestFit="1" customWidth="1"/>
    <col min="776" max="777" width="8.5703125" style="2" customWidth="1"/>
    <col min="778" max="778" width="23.85546875" style="2" customWidth="1"/>
    <col min="779" max="779" width="19" style="2" customWidth="1"/>
    <col min="780" max="780" width="11" style="2" bestFit="1" customWidth="1"/>
    <col min="781" max="783" width="9.140625" style="2"/>
    <col min="784" max="784" width="11.7109375" style="2" customWidth="1"/>
    <col min="785" max="1024" width="9.140625" style="2"/>
    <col min="1025" max="1025" width="4.42578125" style="2" customWidth="1"/>
    <col min="1026" max="1026" width="46.28515625" style="2" customWidth="1"/>
    <col min="1027" max="1027" width="14.5703125" style="2" bestFit="1" customWidth="1"/>
    <col min="1028" max="1028" width="6.42578125" style="2" customWidth="1"/>
    <col min="1029" max="1029" width="5.42578125" style="2" customWidth="1"/>
    <col min="1030" max="1030" width="8.42578125" style="2" bestFit="1" customWidth="1"/>
    <col min="1031" max="1031" width="8.5703125" style="2" bestFit="1" customWidth="1"/>
    <col min="1032" max="1033" width="8.5703125" style="2" customWidth="1"/>
    <col min="1034" max="1034" width="23.85546875" style="2" customWidth="1"/>
    <col min="1035" max="1035" width="19" style="2" customWidth="1"/>
    <col min="1036" max="1036" width="11" style="2" bestFit="1" customWidth="1"/>
    <col min="1037" max="1039" width="9.140625" style="2"/>
    <col min="1040" max="1040" width="11.7109375" style="2" customWidth="1"/>
    <col min="1041" max="1280" width="9.140625" style="2"/>
    <col min="1281" max="1281" width="4.42578125" style="2" customWidth="1"/>
    <col min="1282" max="1282" width="46.28515625" style="2" customWidth="1"/>
    <col min="1283" max="1283" width="14.5703125" style="2" bestFit="1" customWidth="1"/>
    <col min="1284" max="1284" width="6.42578125" style="2" customWidth="1"/>
    <col min="1285" max="1285" width="5.42578125" style="2" customWidth="1"/>
    <col min="1286" max="1286" width="8.42578125" style="2" bestFit="1" customWidth="1"/>
    <col min="1287" max="1287" width="8.5703125" style="2" bestFit="1" customWidth="1"/>
    <col min="1288" max="1289" width="8.5703125" style="2" customWidth="1"/>
    <col min="1290" max="1290" width="23.85546875" style="2" customWidth="1"/>
    <col min="1291" max="1291" width="19" style="2" customWidth="1"/>
    <col min="1292" max="1292" width="11" style="2" bestFit="1" customWidth="1"/>
    <col min="1293" max="1295" width="9.140625" style="2"/>
    <col min="1296" max="1296" width="11.7109375" style="2" customWidth="1"/>
    <col min="1297" max="1536" width="9.140625" style="2"/>
    <col min="1537" max="1537" width="4.42578125" style="2" customWidth="1"/>
    <col min="1538" max="1538" width="46.28515625" style="2" customWidth="1"/>
    <col min="1539" max="1539" width="14.5703125" style="2" bestFit="1" customWidth="1"/>
    <col min="1540" max="1540" width="6.42578125" style="2" customWidth="1"/>
    <col min="1541" max="1541" width="5.42578125" style="2" customWidth="1"/>
    <col min="1542" max="1542" width="8.42578125" style="2" bestFit="1" customWidth="1"/>
    <col min="1543" max="1543" width="8.5703125" style="2" bestFit="1" customWidth="1"/>
    <col min="1544" max="1545" width="8.5703125" style="2" customWidth="1"/>
    <col min="1546" max="1546" width="23.85546875" style="2" customWidth="1"/>
    <col min="1547" max="1547" width="19" style="2" customWidth="1"/>
    <col min="1548" max="1548" width="11" style="2" bestFit="1" customWidth="1"/>
    <col min="1549" max="1551" width="9.140625" style="2"/>
    <col min="1552" max="1552" width="11.7109375" style="2" customWidth="1"/>
    <col min="1553" max="1792" width="9.140625" style="2"/>
    <col min="1793" max="1793" width="4.42578125" style="2" customWidth="1"/>
    <col min="1794" max="1794" width="46.28515625" style="2" customWidth="1"/>
    <col min="1795" max="1795" width="14.5703125" style="2" bestFit="1" customWidth="1"/>
    <col min="1796" max="1796" width="6.42578125" style="2" customWidth="1"/>
    <col min="1797" max="1797" width="5.42578125" style="2" customWidth="1"/>
    <col min="1798" max="1798" width="8.42578125" style="2" bestFit="1" customWidth="1"/>
    <col min="1799" max="1799" width="8.5703125" style="2" bestFit="1" customWidth="1"/>
    <col min="1800" max="1801" width="8.5703125" style="2" customWidth="1"/>
    <col min="1802" max="1802" width="23.85546875" style="2" customWidth="1"/>
    <col min="1803" max="1803" width="19" style="2" customWidth="1"/>
    <col min="1804" max="1804" width="11" style="2" bestFit="1" customWidth="1"/>
    <col min="1805" max="1807" width="9.140625" style="2"/>
    <col min="1808" max="1808" width="11.7109375" style="2" customWidth="1"/>
    <col min="1809" max="2048" width="9.140625" style="2"/>
    <col min="2049" max="2049" width="4.42578125" style="2" customWidth="1"/>
    <col min="2050" max="2050" width="46.28515625" style="2" customWidth="1"/>
    <col min="2051" max="2051" width="14.5703125" style="2" bestFit="1" customWidth="1"/>
    <col min="2052" max="2052" width="6.42578125" style="2" customWidth="1"/>
    <col min="2053" max="2053" width="5.42578125" style="2" customWidth="1"/>
    <col min="2054" max="2054" width="8.42578125" style="2" bestFit="1" customWidth="1"/>
    <col min="2055" max="2055" width="8.5703125" style="2" bestFit="1" customWidth="1"/>
    <col min="2056" max="2057" width="8.5703125" style="2" customWidth="1"/>
    <col min="2058" max="2058" width="23.85546875" style="2" customWidth="1"/>
    <col min="2059" max="2059" width="19" style="2" customWidth="1"/>
    <col min="2060" max="2060" width="11" style="2" bestFit="1" customWidth="1"/>
    <col min="2061" max="2063" width="9.140625" style="2"/>
    <col min="2064" max="2064" width="11.7109375" style="2" customWidth="1"/>
    <col min="2065" max="2304" width="9.140625" style="2"/>
    <col min="2305" max="2305" width="4.42578125" style="2" customWidth="1"/>
    <col min="2306" max="2306" width="46.28515625" style="2" customWidth="1"/>
    <col min="2307" max="2307" width="14.5703125" style="2" bestFit="1" customWidth="1"/>
    <col min="2308" max="2308" width="6.42578125" style="2" customWidth="1"/>
    <col min="2309" max="2309" width="5.42578125" style="2" customWidth="1"/>
    <col min="2310" max="2310" width="8.42578125" style="2" bestFit="1" customWidth="1"/>
    <col min="2311" max="2311" width="8.5703125" style="2" bestFit="1" customWidth="1"/>
    <col min="2312" max="2313" width="8.5703125" style="2" customWidth="1"/>
    <col min="2314" max="2314" width="23.85546875" style="2" customWidth="1"/>
    <col min="2315" max="2315" width="19" style="2" customWidth="1"/>
    <col min="2316" max="2316" width="11" style="2" bestFit="1" customWidth="1"/>
    <col min="2317" max="2319" width="9.140625" style="2"/>
    <col min="2320" max="2320" width="11.7109375" style="2" customWidth="1"/>
    <col min="2321" max="2560" width="9.140625" style="2"/>
    <col min="2561" max="2561" width="4.42578125" style="2" customWidth="1"/>
    <col min="2562" max="2562" width="46.28515625" style="2" customWidth="1"/>
    <col min="2563" max="2563" width="14.5703125" style="2" bestFit="1" customWidth="1"/>
    <col min="2564" max="2564" width="6.42578125" style="2" customWidth="1"/>
    <col min="2565" max="2565" width="5.42578125" style="2" customWidth="1"/>
    <col min="2566" max="2566" width="8.42578125" style="2" bestFit="1" customWidth="1"/>
    <col min="2567" max="2567" width="8.5703125" style="2" bestFit="1" customWidth="1"/>
    <col min="2568" max="2569" width="8.5703125" style="2" customWidth="1"/>
    <col min="2570" max="2570" width="23.85546875" style="2" customWidth="1"/>
    <col min="2571" max="2571" width="19" style="2" customWidth="1"/>
    <col min="2572" max="2572" width="11" style="2" bestFit="1" customWidth="1"/>
    <col min="2573" max="2575" width="9.140625" style="2"/>
    <col min="2576" max="2576" width="11.7109375" style="2" customWidth="1"/>
    <col min="2577" max="2816" width="9.140625" style="2"/>
    <col min="2817" max="2817" width="4.42578125" style="2" customWidth="1"/>
    <col min="2818" max="2818" width="46.28515625" style="2" customWidth="1"/>
    <col min="2819" max="2819" width="14.5703125" style="2" bestFit="1" customWidth="1"/>
    <col min="2820" max="2820" width="6.42578125" style="2" customWidth="1"/>
    <col min="2821" max="2821" width="5.42578125" style="2" customWidth="1"/>
    <col min="2822" max="2822" width="8.42578125" style="2" bestFit="1" customWidth="1"/>
    <col min="2823" max="2823" width="8.5703125" style="2" bestFit="1" customWidth="1"/>
    <col min="2824" max="2825" width="8.5703125" style="2" customWidth="1"/>
    <col min="2826" max="2826" width="23.85546875" style="2" customWidth="1"/>
    <col min="2827" max="2827" width="19" style="2" customWidth="1"/>
    <col min="2828" max="2828" width="11" style="2" bestFit="1" customWidth="1"/>
    <col min="2829" max="2831" width="9.140625" style="2"/>
    <col min="2832" max="2832" width="11.7109375" style="2" customWidth="1"/>
    <col min="2833" max="3072" width="9.140625" style="2"/>
    <col min="3073" max="3073" width="4.42578125" style="2" customWidth="1"/>
    <col min="3074" max="3074" width="46.28515625" style="2" customWidth="1"/>
    <col min="3075" max="3075" width="14.5703125" style="2" bestFit="1" customWidth="1"/>
    <col min="3076" max="3076" width="6.42578125" style="2" customWidth="1"/>
    <col min="3077" max="3077" width="5.42578125" style="2" customWidth="1"/>
    <col min="3078" max="3078" width="8.42578125" style="2" bestFit="1" customWidth="1"/>
    <col min="3079" max="3079" width="8.5703125" style="2" bestFit="1" customWidth="1"/>
    <col min="3080" max="3081" width="8.5703125" style="2" customWidth="1"/>
    <col min="3082" max="3082" width="23.85546875" style="2" customWidth="1"/>
    <col min="3083" max="3083" width="19" style="2" customWidth="1"/>
    <col min="3084" max="3084" width="11" style="2" bestFit="1" customWidth="1"/>
    <col min="3085" max="3087" width="9.140625" style="2"/>
    <col min="3088" max="3088" width="11.7109375" style="2" customWidth="1"/>
    <col min="3089" max="3328" width="9.140625" style="2"/>
    <col min="3329" max="3329" width="4.42578125" style="2" customWidth="1"/>
    <col min="3330" max="3330" width="46.28515625" style="2" customWidth="1"/>
    <col min="3331" max="3331" width="14.5703125" style="2" bestFit="1" customWidth="1"/>
    <col min="3332" max="3332" width="6.42578125" style="2" customWidth="1"/>
    <col min="3333" max="3333" width="5.42578125" style="2" customWidth="1"/>
    <col min="3334" max="3334" width="8.42578125" style="2" bestFit="1" customWidth="1"/>
    <col min="3335" max="3335" width="8.5703125" style="2" bestFit="1" customWidth="1"/>
    <col min="3336" max="3337" width="8.5703125" style="2" customWidth="1"/>
    <col min="3338" max="3338" width="23.85546875" style="2" customWidth="1"/>
    <col min="3339" max="3339" width="19" style="2" customWidth="1"/>
    <col min="3340" max="3340" width="11" style="2" bestFit="1" customWidth="1"/>
    <col min="3341" max="3343" width="9.140625" style="2"/>
    <col min="3344" max="3344" width="11.7109375" style="2" customWidth="1"/>
    <col min="3345" max="3584" width="9.140625" style="2"/>
    <col min="3585" max="3585" width="4.42578125" style="2" customWidth="1"/>
    <col min="3586" max="3586" width="46.28515625" style="2" customWidth="1"/>
    <col min="3587" max="3587" width="14.5703125" style="2" bestFit="1" customWidth="1"/>
    <col min="3588" max="3588" width="6.42578125" style="2" customWidth="1"/>
    <col min="3589" max="3589" width="5.42578125" style="2" customWidth="1"/>
    <col min="3590" max="3590" width="8.42578125" style="2" bestFit="1" customWidth="1"/>
    <col min="3591" max="3591" width="8.5703125" style="2" bestFit="1" customWidth="1"/>
    <col min="3592" max="3593" width="8.5703125" style="2" customWidth="1"/>
    <col min="3594" max="3594" width="23.85546875" style="2" customWidth="1"/>
    <col min="3595" max="3595" width="19" style="2" customWidth="1"/>
    <col min="3596" max="3596" width="11" style="2" bestFit="1" customWidth="1"/>
    <col min="3597" max="3599" width="9.140625" style="2"/>
    <col min="3600" max="3600" width="11.7109375" style="2" customWidth="1"/>
    <col min="3601" max="3840" width="9.140625" style="2"/>
    <col min="3841" max="3841" width="4.42578125" style="2" customWidth="1"/>
    <col min="3842" max="3842" width="46.28515625" style="2" customWidth="1"/>
    <col min="3843" max="3843" width="14.5703125" style="2" bestFit="1" customWidth="1"/>
    <col min="3844" max="3844" width="6.42578125" style="2" customWidth="1"/>
    <col min="3845" max="3845" width="5.42578125" style="2" customWidth="1"/>
    <col min="3846" max="3846" width="8.42578125" style="2" bestFit="1" customWidth="1"/>
    <col min="3847" max="3847" width="8.5703125" style="2" bestFit="1" customWidth="1"/>
    <col min="3848" max="3849" width="8.5703125" style="2" customWidth="1"/>
    <col min="3850" max="3850" width="23.85546875" style="2" customWidth="1"/>
    <col min="3851" max="3851" width="19" style="2" customWidth="1"/>
    <col min="3852" max="3852" width="11" style="2" bestFit="1" customWidth="1"/>
    <col min="3853" max="3855" width="9.140625" style="2"/>
    <col min="3856" max="3856" width="11.7109375" style="2" customWidth="1"/>
    <col min="3857" max="4096" width="9.140625" style="2"/>
    <col min="4097" max="4097" width="4.42578125" style="2" customWidth="1"/>
    <col min="4098" max="4098" width="46.28515625" style="2" customWidth="1"/>
    <col min="4099" max="4099" width="14.5703125" style="2" bestFit="1" customWidth="1"/>
    <col min="4100" max="4100" width="6.42578125" style="2" customWidth="1"/>
    <col min="4101" max="4101" width="5.42578125" style="2" customWidth="1"/>
    <col min="4102" max="4102" width="8.42578125" style="2" bestFit="1" customWidth="1"/>
    <col min="4103" max="4103" width="8.5703125" style="2" bestFit="1" customWidth="1"/>
    <col min="4104" max="4105" width="8.5703125" style="2" customWidth="1"/>
    <col min="4106" max="4106" width="23.85546875" style="2" customWidth="1"/>
    <col min="4107" max="4107" width="19" style="2" customWidth="1"/>
    <col min="4108" max="4108" width="11" style="2" bestFit="1" customWidth="1"/>
    <col min="4109" max="4111" width="9.140625" style="2"/>
    <col min="4112" max="4112" width="11.7109375" style="2" customWidth="1"/>
    <col min="4113" max="4352" width="9.140625" style="2"/>
    <col min="4353" max="4353" width="4.42578125" style="2" customWidth="1"/>
    <col min="4354" max="4354" width="46.28515625" style="2" customWidth="1"/>
    <col min="4355" max="4355" width="14.5703125" style="2" bestFit="1" customWidth="1"/>
    <col min="4356" max="4356" width="6.42578125" style="2" customWidth="1"/>
    <col min="4357" max="4357" width="5.42578125" style="2" customWidth="1"/>
    <col min="4358" max="4358" width="8.42578125" style="2" bestFit="1" customWidth="1"/>
    <col min="4359" max="4359" width="8.5703125" style="2" bestFit="1" customWidth="1"/>
    <col min="4360" max="4361" width="8.5703125" style="2" customWidth="1"/>
    <col min="4362" max="4362" width="23.85546875" style="2" customWidth="1"/>
    <col min="4363" max="4363" width="19" style="2" customWidth="1"/>
    <col min="4364" max="4364" width="11" style="2" bestFit="1" customWidth="1"/>
    <col min="4365" max="4367" width="9.140625" style="2"/>
    <col min="4368" max="4368" width="11.7109375" style="2" customWidth="1"/>
    <col min="4369" max="4608" width="9.140625" style="2"/>
    <col min="4609" max="4609" width="4.42578125" style="2" customWidth="1"/>
    <col min="4610" max="4610" width="46.28515625" style="2" customWidth="1"/>
    <col min="4611" max="4611" width="14.5703125" style="2" bestFit="1" customWidth="1"/>
    <col min="4612" max="4612" width="6.42578125" style="2" customWidth="1"/>
    <col min="4613" max="4613" width="5.42578125" style="2" customWidth="1"/>
    <col min="4614" max="4614" width="8.42578125" style="2" bestFit="1" customWidth="1"/>
    <col min="4615" max="4615" width="8.5703125" style="2" bestFit="1" customWidth="1"/>
    <col min="4616" max="4617" width="8.5703125" style="2" customWidth="1"/>
    <col min="4618" max="4618" width="23.85546875" style="2" customWidth="1"/>
    <col min="4619" max="4619" width="19" style="2" customWidth="1"/>
    <col min="4620" max="4620" width="11" style="2" bestFit="1" customWidth="1"/>
    <col min="4621" max="4623" width="9.140625" style="2"/>
    <col min="4624" max="4624" width="11.7109375" style="2" customWidth="1"/>
    <col min="4625" max="4864" width="9.140625" style="2"/>
    <col min="4865" max="4865" width="4.42578125" style="2" customWidth="1"/>
    <col min="4866" max="4866" width="46.28515625" style="2" customWidth="1"/>
    <col min="4867" max="4867" width="14.5703125" style="2" bestFit="1" customWidth="1"/>
    <col min="4868" max="4868" width="6.42578125" style="2" customWidth="1"/>
    <col min="4869" max="4869" width="5.42578125" style="2" customWidth="1"/>
    <col min="4870" max="4870" width="8.42578125" style="2" bestFit="1" customWidth="1"/>
    <col min="4871" max="4871" width="8.5703125" style="2" bestFit="1" customWidth="1"/>
    <col min="4872" max="4873" width="8.5703125" style="2" customWidth="1"/>
    <col min="4874" max="4874" width="23.85546875" style="2" customWidth="1"/>
    <col min="4875" max="4875" width="19" style="2" customWidth="1"/>
    <col min="4876" max="4876" width="11" style="2" bestFit="1" customWidth="1"/>
    <col min="4877" max="4879" width="9.140625" style="2"/>
    <col min="4880" max="4880" width="11.7109375" style="2" customWidth="1"/>
    <col min="4881" max="5120" width="9.140625" style="2"/>
    <col min="5121" max="5121" width="4.42578125" style="2" customWidth="1"/>
    <col min="5122" max="5122" width="46.28515625" style="2" customWidth="1"/>
    <col min="5123" max="5123" width="14.5703125" style="2" bestFit="1" customWidth="1"/>
    <col min="5124" max="5124" width="6.42578125" style="2" customWidth="1"/>
    <col min="5125" max="5125" width="5.42578125" style="2" customWidth="1"/>
    <col min="5126" max="5126" width="8.42578125" style="2" bestFit="1" customWidth="1"/>
    <col min="5127" max="5127" width="8.5703125" style="2" bestFit="1" customWidth="1"/>
    <col min="5128" max="5129" width="8.5703125" style="2" customWidth="1"/>
    <col min="5130" max="5130" width="23.85546875" style="2" customWidth="1"/>
    <col min="5131" max="5131" width="19" style="2" customWidth="1"/>
    <col min="5132" max="5132" width="11" style="2" bestFit="1" customWidth="1"/>
    <col min="5133" max="5135" width="9.140625" style="2"/>
    <col min="5136" max="5136" width="11.7109375" style="2" customWidth="1"/>
    <col min="5137" max="5376" width="9.140625" style="2"/>
    <col min="5377" max="5377" width="4.42578125" style="2" customWidth="1"/>
    <col min="5378" max="5378" width="46.28515625" style="2" customWidth="1"/>
    <col min="5379" max="5379" width="14.5703125" style="2" bestFit="1" customWidth="1"/>
    <col min="5380" max="5380" width="6.42578125" style="2" customWidth="1"/>
    <col min="5381" max="5381" width="5.42578125" style="2" customWidth="1"/>
    <col min="5382" max="5382" width="8.42578125" style="2" bestFit="1" customWidth="1"/>
    <col min="5383" max="5383" width="8.5703125" style="2" bestFit="1" customWidth="1"/>
    <col min="5384" max="5385" width="8.5703125" style="2" customWidth="1"/>
    <col min="5386" max="5386" width="23.85546875" style="2" customWidth="1"/>
    <col min="5387" max="5387" width="19" style="2" customWidth="1"/>
    <col min="5388" max="5388" width="11" style="2" bestFit="1" customWidth="1"/>
    <col min="5389" max="5391" width="9.140625" style="2"/>
    <col min="5392" max="5392" width="11.7109375" style="2" customWidth="1"/>
    <col min="5393" max="5632" width="9.140625" style="2"/>
    <col min="5633" max="5633" width="4.42578125" style="2" customWidth="1"/>
    <col min="5634" max="5634" width="46.28515625" style="2" customWidth="1"/>
    <col min="5635" max="5635" width="14.5703125" style="2" bestFit="1" customWidth="1"/>
    <col min="5636" max="5636" width="6.42578125" style="2" customWidth="1"/>
    <col min="5637" max="5637" width="5.42578125" style="2" customWidth="1"/>
    <col min="5638" max="5638" width="8.42578125" style="2" bestFit="1" customWidth="1"/>
    <col min="5639" max="5639" width="8.5703125" style="2" bestFit="1" customWidth="1"/>
    <col min="5640" max="5641" width="8.5703125" style="2" customWidth="1"/>
    <col min="5642" max="5642" width="23.85546875" style="2" customWidth="1"/>
    <col min="5643" max="5643" width="19" style="2" customWidth="1"/>
    <col min="5644" max="5644" width="11" style="2" bestFit="1" customWidth="1"/>
    <col min="5645" max="5647" width="9.140625" style="2"/>
    <col min="5648" max="5648" width="11.7109375" style="2" customWidth="1"/>
    <col min="5649" max="5888" width="9.140625" style="2"/>
    <col min="5889" max="5889" width="4.42578125" style="2" customWidth="1"/>
    <col min="5890" max="5890" width="46.28515625" style="2" customWidth="1"/>
    <col min="5891" max="5891" width="14.5703125" style="2" bestFit="1" customWidth="1"/>
    <col min="5892" max="5892" width="6.42578125" style="2" customWidth="1"/>
    <col min="5893" max="5893" width="5.42578125" style="2" customWidth="1"/>
    <col min="5894" max="5894" width="8.42578125" style="2" bestFit="1" customWidth="1"/>
    <col min="5895" max="5895" width="8.5703125" style="2" bestFit="1" customWidth="1"/>
    <col min="5896" max="5897" width="8.5703125" style="2" customWidth="1"/>
    <col min="5898" max="5898" width="23.85546875" style="2" customWidth="1"/>
    <col min="5899" max="5899" width="19" style="2" customWidth="1"/>
    <col min="5900" max="5900" width="11" style="2" bestFit="1" customWidth="1"/>
    <col min="5901" max="5903" width="9.140625" style="2"/>
    <col min="5904" max="5904" width="11.7109375" style="2" customWidth="1"/>
    <col min="5905" max="6144" width="9.140625" style="2"/>
    <col min="6145" max="6145" width="4.42578125" style="2" customWidth="1"/>
    <col min="6146" max="6146" width="46.28515625" style="2" customWidth="1"/>
    <col min="6147" max="6147" width="14.5703125" style="2" bestFit="1" customWidth="1"/>
    <col min="6148" max="6148" width="6.42578125" style="2" customWidth="1"/>
    <col min="6149" max="6149" width="5.42578125" style="2" customWidth="1"/>
    <col min="6150" max="6150" width="8.42578125" style="2" bestFit="1" customWidth="1"/>
    <col min="6151" max="6151" width="8.5703125" style="2" bestFit="1" customWidth="1"/>
    <col min="6152" max="6153" width="8.5703125" style="2" customWidth="1"/>
    <col min="6154" max="6154" width="23.85546875" style="2" customWidth="1"/>
    <col min="6155" max="6155" width="19" style="2" customWidth="1"/>
    <col min="6156" max="6156" width="11" style="2" bestFit="1" customWidth="1"/>
    <col min="6157" max="6159" width="9.140625" style="2"/>
    <col min="6160" max="6160" width="11.7109375" style="2" customWidth="1"/>
    <col min="6161" max="6400" width="9.140625" style="2"/>
    <col min="6401" max="6401" width="4.42578125" style="2" customWidth="1"/>
    <col min="6402" max="6402" width="46.28515625" style="2" customWidth="1"/>
    <col min="6403" max="6403" width="14.5703125" style="2" bestFit="1" customWidth="1"/>
    <col min="6404" max="6404" width="6.42578125" style="2" customWidth="1"/>
    <col min="6405" max="6405" width="5.42578125" style="2" customWidth="1"/>
    <col min="6406" max="6406" width="8.42578125" style="2" bestFit="1" customWidth="1"/>
    <col min="6407" max="6407" width="8.5703125" style="2" bestFit="1" customWidth="1"/>
    <col min="6408" max="6409" width="8.5703125" style="2" customWidth="1"/>
    <col min="6410" max="6410" width="23.85546875" style="2" customWidth="1"/>
    <col min="6411" max="6411" width="19" style="2" customWidth="1"/>
    <col min="6412" max="6412" width="11" style="2" bestFit="1" customWidth="1"/>
    <col min="6413" max="6415" width="9.140625" style="2"/>
    <col min="6416" max="6416" width="11.7109375" style="2" customWidth="1"/>
    <col min="6417" max="6656" width="9.140625" style="2"/>
    <col min="6657" max="6657" width="4.42578125" style="2" customWidth="1"/>
    <col min="6658" max="6658" width="46.28515625" style="2" customWidth="1"/>
    <col min="6659" max="6659" width="14.5703125" style="2" bestFit="1" customWidth="1"/>
    <col min="6660" max="6660" width="6.42578125" style="2" customWidth="1"/>
    <col min="6661" max="6661" width="5.42578125" style="2" customWidth="1"/>
    <col min="6662" max="6662" width="8.42578125" style="2" bestFit="1" customWidth="1"/>
    <col min="6663" max="6663" width="8.5703125" style="2" bestFit="1" customWidth="1"/>
    <col min="6664" max="6665" width="8.5703125" style="2" customWidth="1"/>
    <col min="6666" max="6666" width="23.85546875" style="2" customWidth="1"/>
    <col min="6667" max="6667" width="19" style="2" customWidth="1"/>
    <col min="6668" max="6668" width="11" style="2" bestFit="1" customWidth="1"/>
    <col min="6669" max="6671" width="9.140625" style="2"/>
    <col min="6672" max="6672" width="11.7109375" style="2" customWidth="1"/>
    <col min="6673" max="6912" width="9.140625" style="2"/>
    <col min="6913" max="6913" width="4.42578125" style="2" customWidth="1"/>
    <col min="6914" max="6914" width="46.28515625" style="2" customWidth="1"/>
    <col min="6915" max="6915" width="14.5703125" style="2" bestFit="1" customWidth="1"/>
    <col min="6916" max="6916" width="6.42578125" style="2" customWidth="1"/>
    <col min="6917" max="6917" width="5.42578125" style="2" customWidth="1"/>
    <col min="6918" max="6918" width="8.42578125" style="2" bestFit="1" customWidth="1"/>
    <col min="6919" max="6919" width="8.5703125" style="2" bestFit="1" customWidth="1"/>
    <col min="6920" max="6921" width="8.5703125" style="2" customWidth="1"/>
    <col min="6922" max="6922" width="23.85546875" style="2" customWidth="1"/>
    <col min="6923" max="6923" width="19" style="2" customWidth="1"/>
    <col min="6924" max="6924" width="11" style="2" bestFit="1" customWidth="1"/>
    <col min="6925" max="6927" width="9.140625" style="2"/>
    <col min="6928" max="6928" width="11.7109375" style="2" customWidth="1"/>
    <col min="6929" max="7168" width="9.140625" style="2"/>
    <col min="7169" max="7169" width="4.42578125" style="2" customWidth="1"/>
    <col min="7170" max="7170" width="46.28515625" style="2" customWidth="1"/>
    <col min="7171" max="7171" width="14.5703125" style="2" bestFit="1" customWidth="1"/>
    <col min="7172" max="7172" width="6.42578125" style="2" customWidth="1"/>
    <col min="7173" max="7173" width="5.42578125" style="2" customWidth="1"/>
    <col min="7174" max="7174" width="8.42578125" style="2" bestFit="1" customWidth="1"/>
    <col min="7175" max="7175" width="8.5703125" style="2" bestFit="1" customWidth="1"/>
    <col min="7176" max="7177" width="8.5703125" style="2" customWidth="1"/>
    <col min="7178" max="7178" width="23.85546875" style="2" customWidth="1"/>
    <col min="7179" max="7179" width="19" style="2" customWidth="1"/>
    <col min="7180" max="7180" width="11" style="2" bestFit="1" customWidth="1"/>
    <col min="7181" max="7183" width="9.140625" style="2"/>
    <col min="7184" max="7184" width="11.7109375" style="2" customWidth="1"/>
    <col min="7185" max="7424" width="9.140625" style="2"/>
    <col min="7425" max="7425" width="4.42578125" style="2" customWidth="1"/>
    <col min="7426" max="7426" width="46.28515625" style="2" customWidth="1"/>
    <col min="7427" max="7427" width="14.5703125" style="2" bestFit="1" customWidth="1"/>
    <col min="7428" max="7428" width="6.42578125" style="2" customWidth="1"/>
    <col min="7429" max="7429" width="5.42578125" style="2" customWidth="1"/>
    <col min="7430" max="7430" width="8.42578125" style="2" bestFit="1" customWidth="1"/>
    <col min="7431" max="7431" width="8.5703125" style="2" bestFit="1" customWidth="1"/>
    <col min="7432" max="7433" width="8.5703125" style="2" customWidth="1"/>
    <col min="7434" max="7434" width="23.85546875" style="2" customWidth="1"/>
    <col min="7435" max="7435" width="19" style="2" customWidth="1"/>
    <col min="7436" max="7436" width="11" style="2" bestFit="1" customWidth="1"/>
    <col min="7437" max="7439" width="9.140625" style="2"/>
    <col min="7440" max="7440" width="11.7109375" style="2" customWidth="1"/>
    <col min="7441" max="7680" width="9.140625" style="2"/>
    <col min="7681" max="7681" width="4.42578125" style="2" customWidth="1"/>
    <col min="7682" max="7682" width="46.28515625" style="2" customWidth="1"/>
    <col min="7683" max="7683" width="14.5703125" style="2" bestFit="1" customWidth="1"/>
    <col min="7684" max="7684" width="6.42578125" style="2" customWidth="1"/>
    <col min="7685" max="7685" width="5.42578125" style="2" customWidth="1"/>
    <col min="7686" max="7686" width="8.42578125" style="2" bestFit="1" customWidth="1"/>
    <col min="7687" max="7687" width="8.5703125" style="2" bestFit="1" customWidth="1"/>
    <col min="7688" max="7689" width="8.5703125" style="2" customWidth="1"/>
    <col min="7690" max="7690" width="23.85546875" style="2" customWidth="1"/>
    <col min="7691" max="7691" width="19" style="2" customWidth="1"/>
    <col min="7692" max="7692" width="11" style="2" bestFit="1" customWidth="1"/>
    <col min="7693" max="7695" width="9.140625" style="2"/>
    <col min="7696" max="7696" width="11.7109375" style="2" customWidth="1"/>
    <col min="7697" max="7936" width="9.140625" style="2"/>
    <col min="7937" max="7937" width="4.42578125" style="2" customWidth="1"/>
    <col min="7938" max="7938" width="46.28515625" style="2" customWidth="1"/>
    <col min="7939" max="7939" width="14.5703125" style="2" bestFit="1" customWidth="1"/>
    <col min="7940" max="7940" width="6.42578125" style="2" customWidth="1"/>
    <col min="7941" max="7941" width="5.42578125" style="2" customWidth="1"/>
    <col min="7942" max="7942" width="8.42578125" style="2" bestFit="1" customWidth="1"/>
    <col min="7943" max="7943" width="8.5703125" style="2" bestFit="1" customWidth="1"/>
    <col min="7944" max="7945" width="8.5703125" style="2" customWidth="1"/>
    <col min="7946" max="7946" width="23.85546875" style="2" customWidth="1"/>
    <col min="7947" max="7947" width="19" style="2" customWidth="1"/>
    <col min="7948" max="7948" width="11" style="2" bestFit="1" customWidth="1"/>
    <col min="7949" max="7951" width="9.140625" style="2"/>
    <col min="7952" max="7952" width="11.7109375" style="2" customWidth="1"/>
    <col min="7953" max="8192" width="9.140625" style="2"/>
    <col min="8193" max="8193" width="4.42578125" style="2" customWidth="1"/>
    <col min="8194" max="8194" width="46.28515625" style="2" customWidth="1"/>
    <col min="8195" max="8195" width="14.5703125" style="2" bestFit="1" customWidth="1"/>
    <col min="8196" max="8196" width="6.42578125" style="2" customWidth="1"/>
    <col min="8197" max="8197" width="5.42578125" style="2" customWidth="1"/>
    <col min="8198" max="8198" width="8.42578125" style="2" bestFit="1" customWidth="1"/>
    <col min="8199" max="8199" width="8.5703125" style="2" bestFit="1" customWidth="1"/>
    <col min="8200" max="8201" width="8.5703125" style="2" customWidth="1"/>
    <col min="8202" max="8202" width="23.85546875" style="2" customWidth="1"/>
    <col min="8203" max="8203" width="19" style="2" customWidth="1"/>
    <col min="8204" max="8204" width="11" style="2" bestFit="1" customWidth="1"/>
    <col min="8205" max="8207" width="9.140625" style="2"/>
    <col min="8208" max="8208" width="11.7109375" style="2" customWidth="1"/>
    <col min="8209" max="8448" width="9.140625" style="2"/>
    <col min="8449" max="8449" width="4.42578125" style="2" customWidth="1"/>
    <col min="8450" max="8450" width="46.28515625" style="2" customWidth="1"/>
    <col min="8451" max="8451" width="14.5703125" style="2" bestFit="1" customWidth="1"/>
    <col min="8452" max="8452" width="6.42578125" style="2" customWidth="1"/>
    <col min="8453" max="8453" width="5.42578125" style="2" customWidth="1"/>
    <col min="8454" max="8454" width="8.42578125" style="2" bestFit="1" customWidth="1"/>
    <col min="8455" max="8455" width="8.5703125" style="2" bestFit="1" customWidth="1"/>
    <col min="8456" max="8457" width="8.5703125" style="2" customWidth="1"/>
    <col min="8458" max="8458" width="23.85546875" style="2" customWidth="1"/>
    <col min="8459" max="8459" width="19" style="2" customWidth="1"/>
    <col min="8460" max="8460" width="11" style="2" bestFit="1" customWidth="1"/>
    <col min="8461" max="8463" width="9.140625" style="2"/>
    <col min="8464" max="8464" width="11.7109375" style="2" customWidth="1"/>
    <col min="8465" max="8704" width="9.140625" style="2"/>
    <col min="8705" max="8705" width="4.42578125" style="2" customWidth="1"/>
    <col min="8706" max="8706" width="46.28515625" style="2" customWidth="1"/>
    <col min="8707" max="8707" width="14.5703125" style="2" bestFit="1" customWidth="1"/>
    <col min="8708" max="8708" width="6.42578125" style="2" customWidth="1"/>
    <col min="8709" max="8709" width="5.42578125" style="2" customWidth="1"/>
    <col min="8710" max="8710" width="8.42578125" style="2" bestFit="1" customWidth="1"/>
    <col min="8711" max="8711" width="8.5703125" style="2" bestFit="1" customWidth="1"/>
    <col min="8712" max="8713" width="8.5703125" style="2" customWidth="1"/>
    <col min="8714" max="8714" width="23.85546875" style="2" customWidth="1"/>
    <col min="8715" max="8715" width="19" style="2" customWidth="1"/>
    <col min="8716" max="8716" width="11" style="2" bestFit="1" customWidth="1"/>
    <col min="8717" max="8719" width="9.140625" style="2"/>
    <col min="8720" max="8720" width="11.7109375" style="2" customWidth="1"/>
    <col min="8721" max="8960" width="9.140625" style="2"/>
    <col min="8961" max="8961" width="4.42578125" style="2" customWidth="1"/>
    <col min="8962" max="8962" width="46.28515625" style="2" customWidth="1"/>
    <col min="8963" max="8963" width="14.5703125" style="2" bestFit="1" customWidth="1"/>
    <col min="8964" max="8964" width="6.42578125" style="2" customWidth="1"/>
    <col min="8965" max="8965" width="5.42578125" style="2" customWidth="1"/>
    <col min="8966" max="8966" width="8.42578125" style="2" bestFit="1" customWidth="1"/>
    <col min="8967" max="8967" width="8.5703125" style="2" bestFit="1" customWidth="1"/>
    <col min="8968" max="8969" width="8.5703125" style="2" customWidth="1"/>
    <col min="8970" max="8970" width="23.85546875" style="2" customWidth="1"/>
    <col min="8971" max="8971" width="19" style="2" customWidth="1"/>
    <col min="8972" max="8972" width="11" style="2" bestFit="1" customWidth="1"/>
    <col min="8973" max="8975" width="9.140625" style="2"/>
    <col min="8976" max="8976" width="11.7109375" style="2" customWidth="1"/>
    <col min="8977" max="9216" width="9.140625" style="2"/>
    <col min="9217" max="9217" width="4.42578125" style="2" customWidth="1"/>
    <col min="9218" max="9218" width="46.28515625" style="2" customWidth="1"/>
    <col min="9219" max="9219" width="14.5703125" style="2" bestFit="1" customWidth="1"/>
    <col min="9220" max="9220" width="6.42578125" style="2" customWidth="1"/>
    <col min="9221" max="9221" width="5.42578125" style="2" customWidth="1"/>
    <col min="9222" max="9222" width="8.42578125" style="2" bestFit="1" customWidth="1"/>
    <col min="9223" max="9223" width="8.5703125" style="2" bestFit="1" customWidth="1"/>
    <col min="9224" max="9225" width="8.5703125" style="2" customWidth="1"/>
    <col min="9226" max="9226" width="23.85546875" style="2" customWidth="1"/>
    <col min="9227" max="9227" width="19" style="2" customWidth="1"/>
    <col min="9228" max="9228" width="11" style="2" bestFit="1" customWidth="1"/>
    <col min="9229" max="9231" width="9.140625" style="2"/>
    <col min="9232" max="9232" width="11.7109375" style="2" customWidth="1"/>
    <col min="9233" max="9472" width="9.140625" style="2"/>
    <col min="9473" max="9473" width="4.42578125" style="2" customWidth="1"/>
    <col min="9474" max="9474" width="46.28515625" style="2" customWidth="1"/>
    <col min="9475" max="9475" width="14.5703125" style="2" bestFit="1" customWidth="1"/>
    <col min="9476" max="9476" width="6.42578125" style="2" customWidth="1"/>
    <col min="9477" max="9477" width="5.42578125" style="2" customWidth="1"/>
    <col min="9478" max="9478" width="8.42578125" style="2" bestFit="1" customWidth="1"/>
    <col min="9479" max="9479" width="8.5703125" style="2" bestFit="1" customWidth="1"/>
    <col min="9480" max="9481" width="8.5703125" style="2" customWidth="1"/>
    <col min="9482" max="9482" width="23.85546875" style="2" customWidth="1"/>
    <col min="9483" max="9483" width="19" style="2" customWidth="1"/>
    <col min="9484" max="9484" width="11" style="2" bestFit="1" customWidth="1"/>
    <col min="9485" max="9487" width="9.140625" style="2"/>
    <col min="9488" max="9488" width="11.7109375" style="2" customWidth="1"/>
    <col min="9489" max="9728" width="9.140625" style="2"/>
    <col min="9729" max="9729" width="4.42578125" style="2" customWidth="1"/>
    <col min="9730" max="9730" width="46.28515625" style="2" customWidth="1"/>
    <col min="9731" max="9731" width="14.5703125" style="2" bestFit="1" customWidth="1"/>
    <col min="9732" max="9732" width="6.42578125" style="2" customWidth="1"/>
    <col min="9733" max="9733" width="5.42578125" style="2" customWidth="1"/>
    <col min="9734" max="9734" width="8.42578125" style="2" bestFit="1" customWidth="1"/>
    <col min="9735" max="9735" width="8.5703125" style="2" bestFit="1" customWidth="1"/>
    <col min="9736" max="9737" width="8.5703125" style="2" customWidth="1"/>
    <col min="9738" max="9738" width="23.85546875" style="2" customWidth="1"/>
    <col min="9739" max="9739" width="19" style="2" customWidth="1"/>
    <col min="9740" max="9740" width="11" style="2" bestFit="1" customWidth="1"/>
    <col min="9741" max="9743" width="9.140625" style="2"/>
    <col min="9744" max="9744" width="11.7109375" style="2" customWidth="1"/>
    <col min="9745" max="9984" width="9.140625" style="2"/>
    <col min="9985" max="9985" width="4.42578125" style="2" customWidth="1"/>
    <col min="9986" max="9986" width="46.28515625" style="2" customWidth="1"/>
    <col min="9987" max="9987" width="14.5703125" style="2" bestFit="1" customWidth="1"/>
    <col min="9988" max="9988" width="6.42578125" style="2" customWidth="1"/>
    <col min="9989" max="9989" width="5.42578125" style="2" customWidth="1"/>
    <col min="9990" max="9990" width="8.42578125" style="2" bestFit="1" customWidth="1"/>
    <col min="9991" max="9991" width="8.5703125" style="2" bestFit="1" customWidth="1"/>
    <col min="9992" max="9993" width="8.5703125" style="2" customWidth="1"/>
    <col min="9994" max="9994" width="23.85546875" style="2" customWidth="1"/>
    <col min="9995" max="9995" width="19" style="2" customWidth="1"/>
    <col min="9996" max="9996" width="11" style="2" bestFit="1" customWidth="1"/>
    <col min="9997" max="9999" width="9.140625" style="2"/>
    <col min="10000" max="10000" width="11.7109375" style="2" customWidth="1"/>
    <col min="10001" max="10240" width="9.140625" style="2"/>
    <col min="10241" max="10241" width="4.42578125" style="2" customWidth="1"/>
    <col min="10242" max="10242" width="46.28515625" style="2" customWidth="1"/>
    <col min="10243" max="10243" width="14.5703125" style="2" bestFit="1" customWidth="1"/>
    <col min="10244" max="10244" width="6.42578125" style="2" customWidth="1"/>
    <col min="10245" max="10245" width="5.42578125" style="2" customWidth="1"/>
    <col min="10246" max="10246" width="8.42578125" style="2" bestFit="1" customWidth="1"/>
    <col min="10247" max="10247" width="8.5703125" style="2" bestFit="1" customWidth="1"/>
    <col min="10248" max="10249" width="8.5703125" style="2" customWidth="1"/>
    <col min="10250" max="10250" width="23.85546875" style="2" customWidth="1"/>
    <col min="10251" max="10251" width="19" style="2" customWidth="1"/>
    <col min="10252" max="10252" width="11" style="2" bestFit="1" customWidth="1"/>
    <col min="10253" max="10255" width="9.140625" style="2"/>
    <col min="10256" max="10256" width="11.7109375" style="2" customWidth="1"/>
    <col min="10257" max="10496" width="9.140625" style="2"/>
    <col min="10497" max="10497" width="4.42578125" style="2" customWidth="1"/>
    <col min="10498" max="10498" width="46.28515625" style="2" customWidth="1"/>
    <col min="10499" max="10499" width="14.5703125" style="2" bestFit="1" customWidth="1"/>
    <col min="10500" max="10500" width="6.42578125" style="2" customWidth="1"/>
    <col min="10501" max="10501" width="5.42578125" style="2" customWidth="1"/>
    <col min="10502" max="10502" width="8.42578125" style="2" bestFit="1" customWidth="1"/>
    <col min="10503" max="10503" width="8.5703125" style="2" bestFit="1" customWidth="1"/>
    <col min="10504" max="10505" width="8.5703125" style="2" customWidth="1"/>
    <col min="10506" max="10506" width="23.85546875" style="2" customWidth="1"/>
    <col min="10507" max="10507" width="19" style="2" customWidth="1"/>
    <col min="10508" max="10508" width="11" style="2" bestFit="1" customWidth="1"/>
    <col min="10509" max="10511" width="9.140625" style="2"/>
    <col min="10512" max="10512" width="11.7109375" style="2" customWidth="1"/>
    <col min="10513" max="10752" width="9.140625" style="2"/>
    <col min="10753" max="10753" width="4.42578125" style="2" customWidth="1"/>
    <col min="10754" max="10754" width="46.28515625" style="2" customWidth="1"/>
    <col min="10755" max="10755" width="14.5703125" style="2" bestFit="1" customWidth="1"/>
    <col min="10756" max="10756" width="6.42578125" style="2" customWidth="1"/>
    <col min="10757" max="10757" width="5.42578125" style="2" customWidth="1"/>
    <col min="10758" max="10758" width="8.42578125" style="2" bestFit="1" customWidth="1"/>
    <col min="10759" max="10759" width="8.5703125" style="2" bestFit="1" customWidth="1"/>
    <col min="10760" max="10761" width="8.5703125" style="2" customWidth="1"/>
    <col min="10762" max="10762" width="23.85546875" style="2" customWidth="1"/>
    <col min="10763" max="10763" width="19" style="2" customWidth="1"/>
    <col min="10764" max="10764" width="11" style="2" bestFit="1" customWidth="1"/>
    <col min="10765" max="10767" width="9.140625" style="2"/>
    <col min="10768" max="10768" width="11.7109375" style="2" customWidth="1"/>
    <col min="10769" max="11008" width="9.140625" style="2"/>
    <col min="11009" max="11009" width="4.42578125" style="2" customWidth="1"/>
    <col min="11010" max="11010" width="46.28515625" style="2" customWidth="1"/>
    <col min="11011" max="11011" width="14.5703125" style="2" bestFit="1" customWidth="1"/>
    <col min="11012" max="11012" width="6.42578125" style="2" customWidth="1"/>
    <col min="11013" max="11013" width="5.42578125" style="2" customWidth="1"/>
    <col min="11014" max="11014" width="8.42578125" style="2" bestFit="1" customWidth="1"/>
    <col min="11015" max="11015" width="8.5703125" style="2" bestFit="1" customWidth="1"/>
    <col min="11016" max="11017" width="8.5703125" style="2" customWidth="1"/>
    <col min="11018" max="11018" width="23.85546875" style="2" customWidth="1"/>
    <col min="11019" max="11019" width="19" style="2" customWidth="1"/>
    <col min="11020" max="11020" width="11" style="2" bestFit="1" customWidth="1"/>
    <col min="11021" max="11023" width="9.140625" style="2"/>
    <col min="11024" max="11024" width="11.7109375" style="2" customWidth="1"/>
    <col min="11025" max="11264" width="9.140625" style="2"/>
    <col min="11265" max="11265" width="4.42578125" style="2" customWidth="1"/>
    <col min="11266" max="11266" width="46.28515625" style="2" customWidth="1"/>
    <col min="11267" max="11267" width="14.5703125" style="2" bestFit="1" customWidth="1"/>
    <col min="11268" max="11268" width="6.42578125" style="2" customWidth="1"/>
    <col min="11269" max="11269" width="5.42578125" style="2" customWidth="1"/>
    <col min="11270" max="11270" width="8.42578125" style="2" bestFit="1" customWidth="1"/>
    <col min="11271" max="11271" width="8.5703125" style="2" bestFit="1" customWidth="1"/>
    <col min="11272" max="11273" width="8.5703125" style="2" customWidth="1"/>
    <col min="11274" max="11274" width="23.85546875" style="2" customWidth="1"/>
    <col min="11275" max="11275" width="19" style="2" customWidth="1"/>
    <col min="11276" max="11276" width="11" style="2" bestFit="1" customWidth="1"/>
    <col min="11277" max="11279" width="9.140625" style="2"/>
    <col min="11280" max="11280" width="11.7109375" style="2" customWidth="1"/>
    <col min="11281" max="11520" width="9.140625" style="2"/>
    <col min="11521" max="11521" width="4.42578125" style="2" customWidth="1"/>
    <col min="11522" max="11522" width="46.28515625" style="2" customWidth="1"/>
    <col min="11523" max="11523" width="14.5703125" style="2" bestFit="1" customWidth="1"/>
    <col min="11524" max="11524" width="6.42578125" style="2" customWidth="1"/>
    <col min="11525" max="11525" width="5.42578125" style="2" customWidth="1"/>
    <col min="11526" max="11526" width="8.42578125" style="2" bestFit="1" customWidth="1"/>
    <col min="11527" max="11527" width="8.5703125" style="2" bestFit="1" customWidth="1"/>
    <col min="11528" max="11529" width="8.5703125" style="2" customWidth="1"/>
    <col min="11530" max="11530" width="23.85546875" style="2" customWidth="1"/>
    <col min="11531" max="11531" width="19" style="2" customWidth="1"/>
    <col min="11532" max="11532" width="11" style="2" bestFit="1" customWidth="1"/>
    <col min="11533" max="11535" width="9.140625" style="2"/>
    <col min="11536" max="11536" width="11.7109375" style="2" customWidth="1"/>
    <col min="11537" max="11776" width="9.140625" style="2"/>
    <col min="11777" max="11777" width="4.42578125" style="2" customWidth="1"/>
    <col min="11778" max="11778" width="46.28515625" style="2" customWidth="1"/>
    <col min="11779" max="11779" width="14.5703125" style="2" bestFit="1" customWidth="1"/>
    <col min="11780" max="11780" width="6.42578125" style="2" customWidth="1"/>
    <col min="11781" max="11781" width="5.42578125" style="2" customWidth="1"/>
    <col min="11782" max="11782" width="8.42578125" style="2" bestFit="1" customWidth="1"/>
    <col min="11783" max="11783" width="8.5703125" style="2" bestFit="1" customWidth="1"/>
    <col min="11784" max="11785" width="8.5703125" style="2" customWidth="1"/>
    <col min="11786" max="11786" width="23.85546875" style="2" customWidth="1"/>
    <col min="11787" max="11787" width="19" style="2" customWidth="1"/>
    <col min="11788" max="11788" width="11" style="2" bestFit="1" customWidth="1"/>
    <col min="11789" max="11791" width="9.140625" style="2"/>
    <col min="11792" max="11792" width="11.7109375" style="2" customWidth="1"/>
    <col min="11793" max="12032" width="9.140625" style="2"/>
    <col min="12033" max="12033" width="4.42578125" style="2" customWidth="1"/>
    <col min="12034" max="12034" width="46.28515625" style="2" customWidth="1"/>
    <col min="12035" max="12035" width="14.5703125" style="2" bestFit="1" customWidth="1"/>
    <col min="12036" max="12036" width="6.42578125" style="2" customWidth="1"/>
    <col min="12037" max="12037" width="5.42578125" style="2" customWidth="1"/>
    <col min="12038" max="12038" width="8.42578125" style="2" bestFit="1" customWidth="1"/>
    <col min="12039" max="12039" width="8.5703125" style="2" bestFit="1" customWidth="1"/>
    <col min="12040" max="12041" width="8.5703125" style="2" customWidth="1"/>
    <col min="12042" max="12042" width="23.85546875" style="2" customWidth="1"/>
    <col min="12043" max="12043" width="19" style="2" customWidth="1"/>
    <col min="12044" max="12044" width="11" style="2" bestFit="1" customWidth="1"/>
    <col min="12045" max="12047" width="9.140625" style="2"/>
    <col min="12048" max="12048" width="11.7109375" style="2" customWidth="1"/>
    <col min="12049" max="12288" width="9.140625" style="2"/>
    <col min="12289" max="12289" width="4.42578125" style="2" customWidth="1"/>
    <col min="12290" max="12290" width="46.28515625" style="2" customWidth="1"/>
    <col min="12291" max="12291" width="14.5703125" style="2" bestFit="1" customWidth="1"/>
    <col min="12292" max="12292" width="6.42578125" style="2" customWidth="1"/>
    <col min="12293" max="12293" width="5.42578125" style="2" customWidth="1"/>
    <col min="12294" max="12294" width="8.42578125" style="2" bestFit="1" customWidth="1"/>
    <col min="12295" max="12295" width="8.5703125" style="2" bestFit="1" customWidth="1"/>
    <col min="12296" max="12297" width="8.5703125" style="2" customWidth="1"/>
    <col min="12298" max="12298" width="23.85546875" style="2" customWidth="1"/>
    <col min="12299" max="12299" width="19" style="2" customWidth="1"/>
    <col min="12300" max="12300" width="11" style="2" bestFit="1" customWidth="1"/>
    <col min="12301" max="12303" width="9.140625" style="2"/>
    <col min="12304" max="12304" width="11.7109375" style="2" customWidth="1"/>
    <col min="12305" max="12544" width="9.140625" style="2"/>
    <col min="12545" max="12545" width="4.42578125" style="2" customWidth="1"/>
    <col min="12546" max="12546" width="46.28515625" style="2" customWidth="1"/>
    <col min="12547" max="12547" width="14.5703125" style="2" bestFit="1" customWidth="1"/>
    <col min="12548" max="12548" width="6.42578125" style="2" customWidth="1"/>
    <col min="12549" max="12549" width="5.42578125" style="2" customWidth="1"/>
    <col min="12550" max="12550" width="8.42578125" style="2" bestFit="1" customWidth="1"/>
    <col min="12551" max="12551" width="8.5703125" style="2" bestFit="1" customWidth="1"/>
    <col min="12552" max="12553" width="8.5703125" style="2" customWidth="1"/>
    <col min="12554" max="12554" width="23.85546875" style="2" customWidth="1"/>
    <col min="12555" max="12555" width="19" style="2" customWidth="1"/>
    <col min="12556" max="12556" width="11" style="2" bestFit="1" customWidth="1"/>
    <col min="12557" max="12559" width="9.140625" style="2"/>
    <col min="12560" max="12560" width="11.7109375" style="2" customWidth="1"/>
    <col min="12561" max="12800" width="9.140625" style="2"/>
    <col min="12801" max="12801" width="4.42578125" style="2" customWidth="1"/>
    <col min="12802" max="12802" width="46.28515625" style="2" customWidth="1"/>
    <col min="12803" max="12803" width="14.5703125" style="2" bestFit="1" customWidth="1"/>
    <col min="12804" max="12804" width="6.42578125" style="2" customWidth="1"/>
    <col min="12805" max="12805" width="5.42578125" style="2" customWidth="1"/>
    <col min="12806" max="12806" width="8.42578125" style="2" bestFit="1" customWidth="1"/>
    <col min="12807" max="12807" width="8.5703125" style="2" bestFit="1" customWidth="1"/>
    <col min="12808" max="12809" width="8.5703125" style="2" customWidth="1"/>
    <col min="12810" max="12810" width="23.85546875" style="2" customWidth="1"/>
    <col min="12811" max="12811" width="19" style="2" customWidth="1"/>
    <col min="12812" max="12812" width="11" style="2" bestFit="1" customWidth="1"/>
    <col min="12813" max="12815" width="9.140625" style="2"/>
    <col min="12816" max="12816" width="11.7109375" style="2" customWidth="1"/>
    <col min="12817" max="13056" width="9.140625" style="2"/>
    <col min="13057" max="13057" width="4.42578125" style="2" customWidth="1"/>
    <col min="13058" max="13058" width="46.28515625" style="2" customWidth="1"/>
    <col min="13059" max="13059" width="14.5703125" style="2" bestFit="1" customWidth="1"/>
    <col min="13060" max="13060" width="6.42578125" style="2" customWidth="1"/>
    <col min="13061" max="13061" width="5.42578125" style="2" customWidth="1"/>
    <col min="13062" max="13062" width="8.42578125" style="2" bestFit="1" customWidth="1"/>
    <col min="13063" max="13063" width="8.5703125" style="2" bestFit="1" customWidth="1"/>
    <col min="13064" max="13065" width="8.5703125" style="2" customWidth="1"/>
    <col min="13066" max="13066" width="23.85546875" style="2" customWidth="1"/>
    <col min="13067" max="13067" width="19" style="2" customWidth="1"/>
    <col min="13068" max="13068" width="11" style="2" bestFit="1" customWidth="1"/>
    <col min="13069" max="13071" width="9.140625" style="2"/>
    <col min="13072" max="13072" width="11.7109375" style="2" customWidth="1"/>
    <col min="13073" max="13312" width="9.140625" style="2"/>
    <col min="13313" max="13313" width="4.42578125" style="2" customWidth="1"/>
    <col min="13314" max="13314" width="46.28515625" style="2" customWidth="1"/>
    <col min="13315" max="13315" width="14.5703125" style="2" bestFit="1" customWidth="1"/>
    <col min="13316" max="13316" width="6.42578125" style="2" customWidth="1"/>
    <col min="13317" max="13317" width="5.42578125" style="2" customWidth="1"/>
    <col min="13318" max="13318" width="8.42578125" style="2" bestFit="1" customWidth="1"/>
    <col min="13319" max="13319" width="8.5703125" style="2" bestFit="1" customWidth="1"/>
    <col min="13320" max="13321" width="8.5703125" style="2" customWidth="1"/>
    <col min="13322" max="13322" width="23.85546875" style="2" customWidth="1"/>
    <col min="13323" max="13323" width="19" style="2" customWidth="1"/>
    <col min="13324" max="13324" width="11" style="2" bestFit="1" customWidth="1"/>
    <col min="13325" max="13327" width="9.140625" style="2"/>
    <col min="13328" max="13328" width="11.7109375" style="2" customWidth="1"/>
    <col min="13329" max="13568" width="9.140625" style="2"/>
    <col min="13569" max="13569" width="4.42578125" style="2" customWidth="1"/>
    <col min="13570" max="13570" width="46.28515625" style="2" customWidth="1"/>
    <col min="13571" max="13571" width="14.5703125" style="2" bestFit="1" customWidth="1"/>
    <col min="13572" max="13572" width="6.42578125" style="2" customWidth="1"/>
    <col min="13573" max="13573" width="5.42578125" style="2" customWidth="1"/>
    <col min="13574" max="13574" width="8.42578125" style="2" bestFit="1" customWidth="1"/>
    <col min="13575" max="13575" width="8.5703125" style="2" bestFit="1" customWidth="1"/>
    <col min="13576" max="13577" width="8.5703125" style="2" customWidth="1"/>
    <col min="13578" max="13578" width="23.85546875" style="2" customWidth="1"/>
    <col min="13579" max="13579" width="19" style="2" customWidth="1"/>
    <col min="13580" max="13580" width="11" style="2" bestFit="1" customWidth="1"/>
    <col min="13581" max="13583" width="9.140625" style="2"/>
    <col min="13584" max="13584" width="11.7109375" style="2" customWidth="1"/>
    <col min="13585" max="13824" width="9.140625" style="2"/>
    <col min="13825" max="13825" width="4.42578125" style="2" customWidth="1"/>
    <col min="13826" max="13826" width="46.28515625" style="2" customWidth="1"/>
    <col min="13827" max="13827" width="14.5703125" style="2" bestFit="1" customWidth="1"/>
    <col min="13828" max="13828" width="6.42578125" style="2" customWidth="1"/>
    <col min="13829" max="13829" width="5.42578125" style="2" customWidth="1"/>
    <col min="13830" max="13830" width="8.42578125" style="2" bestFit="1" customWidth="1"/>
    <col min="13831" max="13831" width="8.5703125" style="2" bestFit="1" customWidth="1"/>
    <col min="13832" max="13833" width="8.5703125" style="2" customWidth="1"/>
    <col min="13834" max="13834" width="23.85546875" style="2" customWidth="1"/>
    <col min="13835" max="13835" width="19" style="2" customWidth="1"/>
    <col min="13836" max="13836" width="11" style="2" bestFit="1" customWidth="1"/>
    <col min="13837" max="13839" width="9.140625" style="2"/>
    <col min="13840" max="13840" width="11.7109375" style="2" customWidth="1"/>
    <col min="13841" max="14080" width="9.140625" style="2"/>
    <col min="14081" max="14081" width="4.42578125" style="2" customWidth="1"/>
    <col min="14082" max="14082" width="46.28515625" style="2" customWidth="1"/>
    <col min="14083" max="14083" width="14.5703125" style="2" bestFit="1" customWidth="1"/>
    <col min="14084" max="14084" width="6.42578125" style="2" customWidth="1"/>
    <col min="14085" max="14085" width="5.42578125" style="2" customWidth="1"/>
    <col min="14086" max="14086" width="8.42578125" style="2" bestFit="1" customWidth="1"/>
    <col min="14087" max="14087" width="8.5703125" style="2" bestFit="1" customWidth="1"/>
    <col min="14088" max="14089" width="8.5703125" style="2" customWidth="1"/>
    <col min="14090" max="14090" width="23.85546875" style="2" customWidth="1"/>
    <col min="14091" max="14091" width="19" style="2" customWidth="1"/>
    <col min="14092" max="14092" width="11" style="2" bestFit="1" customWidth="1"/>
    <col min="14093" max="14095" width="9.140625" style="2"/>
    <col min="14096" max="14096" width="11.7109375" style="2" customWidth="1"/>
    <col min="14097" max="14336" width="9.140625" style="2"/>
    <col min="14337" max="14337" width="4.42578125" style="2" customWidth="1"/>
    <col min="14338" max="14338" width="46.28515625" style="2" customWidth="1"/>
    <col min="14339" max="14339" width="14.5703125" style="2" bestFit="1" customWidth="1"/>
    <col min="14340" max="14340" width="6.42578125" style="2" customWidth="1"/>
    <col min="14341" max="14341" width="5.42578125" style="2" customWidth="1"/>
    <col min="14342" max="14342" width="8.42578125" style="2" bestFit="1" customWidth="1"/>
    <col min="14343" max="14343" width="8.5703125" style="2" bestFit="1" customWidth="1"/>
    <col min="14344" max="14345" width="8.5703125" style="2" customWidth="1"/>
    <col min="14346" max="14346" width="23.85546875" style="2" customWidth="1"/>
    <col min="14347" max="14347" width="19" style="2" customWidth="1"/>
    <col min="14348" max="14348" width="11" style="2" bestFit="1" customWidth="1"/>
    <col min="14349" max="14351" width="9.140625" style="2"/>
    <col min="14352" max="14352" width="11.7109375" style="2" customWidth="1"/>
    <col min="14353" max="14592" width="9.140625" style="2"/>
    <col min="14593" max="14593" width="4.42578125" style="2" customWidth="1"/>
    <col min="14594" max="14594" width="46.28515625" style="2" customWidth="1"/>
    <col min="14595" max="14595" width="14.5703125" style="2" bestFit="1" customWidth="1"/>
    <col min="14596" max="14596" width="6.42578125" style="2" customWidth="1"/>
    <col min="14597" max="14597" width="5.42578125" style="2" customWidth="1"/>
    <col min="14598" max="14598" width="8.42578125" style="2" bestFit="1" customWidth="1"/>
    <col min="14599" max="14599" width="8.5703125" style="2" bestFit="1" customWidth="1"/>
    <col min="14600" max="14601" width="8.5703125" style="2" customWidth="1"/>
    <col min="14602" max="14602" width="23.85546875" style="2" customWidth="1"/>
    <col min="14603" max="14603" width="19" style="2" customWidth="1"/>
    <col min="14604" max="14604" width="11" style="2" bestFit="1" customWidth="1"/>
    <col min="14605" max="14607" width="9.140625" style="2"/>
    <col min="14608" max="14608" width="11.7109375" style="2" customWidth="1"/>
    <col min="14609" max="14848" width="9.140625" style="2"/>
    <col min="14849" max="14849" width="4.42578125" style="2" customWidth="1"/>
    <col min="14850" max="14850" width="46.28515625" style="2" customWidth="1"/>
    <col min="14851" max="14851" width="14.5703125" style="2" bestFit="1" customWidth="1"/>
    <col min="14852" max="14852" width="6.42578125" style="2" customWidth="1"/>
    <col min="14853" max="14853" width="5.42578125" style="2" customWidth="1"/>
    <col min="14854" max="14854" width="8.42578125" style="2" bestFit="1" customWidth="1"/>
    <col min="14855" max="14855" width="8.5703125" style="2" bestFit="1" customWidth="1"/>
    <col min="14856" max="14857" width="8.5703125" style="2" customWidth="1"/>
    <col min="14858" max="14858" width="23.85546875" style="2" customWidth="1"/>
    <col min="14859" max="14859" width="19" style="2" customWidth="1"/>
    <col min="14860" max="14860" width="11" style="2" bestFit="1" customWidth="1"/>
    <col min="14861" max="14863" width="9.140625" style="2"/>
    <col min="14864" max="14864" width="11.7109375" style="2" customWidth="1"/>
    <col min="14865" max="15104" width="9.140625" style="2"/>
    <col min="15105" max="15105" width="4.42578125" style="2" customWidth="1"/>
    <col min="15106" max="15106" width="46.28515625" style="2" customWidth="1"/>
    <col min="15107" max="15107" width="14.5703125" style="2" bestFit="1" customWidth="1"/>
    <col min="15108" max="15108" width="6.42578125" style="2" customWidth="1"/>
    <col min="15109" max="15109" width="5.42578125" style="2" customWidth="1"/>
    <col min="15110" max="15110" width="8.42578125" style="2" bestFit="1" customWidth="1"/>
    <col min="15111" max="15111" width="8.5703125" style="2" bestFit="1" customWidth="1"/>
    <col min="15112" max="15113" width="8.5703125" style="2" customWidth="1"/>
    <col min="15114" max="15114" width="23.85546875" style="2" customWidth="1"/>
    <col min="15115" max="15115" width="19" style="2" customWidth="1"/>
    <col min="15116" max="15116" width="11" style="2" bestFit="1" customWidth="1"/>
    <col min="15117" max="15119" width="9.140625" style="2"/>
    <col min="15120" max="15120" width="11.7109375" style="2" customWidth="1"/>
    <col min="15121" max="15360" width="9.140625" style="2"/>
    <col min="15361" max="15361" width="4.42578125" style="2" customWidth="1"/>
    <col min="15362" max="15362" width="46.28515625" style="2" customWidth="1"/>
    <col min="15363" max="15363" width="14.5703125" style="2" bestFit="1" customWidth="1"/>
    <col min="15364" max="15364" width="6.42578125" style="2" customWidth="1"/>
    <col min="15365" max="15365" width="5.42578125" style="2" customWidth="1"/>
    <col min="15366" max="15366" width="8.42578125" style="2" bestFit="1" customWidth="1"/>
    <col min="15367" max="15367" width="8.5703125" style="2" bestFit="1" customWidth="1"/>
    <col min="15368" max="15369" width="8.5703125" style="2" customWidth="1"/>
    <col min="15370" max="15370" width="23.85546875" style="2" customWidth="1"/>
    <col min="15371" max="15371" width="19" style="2" customWidth="1"/>
    <col min="15372" max="15372" width="11" style="2" bestFit="1" customWidth="1"/>
    <col min="15373" max="15375" width="9.140625" style="2"/>
    <col min="15376" max="15376" width="11.7109375" style="2" customWidth="1"/>
    <col min="15377" max="15616" width="9.140625" style="2"/>
    <col min="15617" max="15617" width="4.42578125" style="2" customWidth="1"/>
    <col min="15618" max="15618" width="46.28515625" style="2" customWidth="1"/>
    <col min="15619" max="15619" width="14.5703125" style="2" bestFit="1" customWidth="1"/>
    <col min="15620" max="15620" width="6.42578125" style="2" customWidth="1"/>
    <col min="15621" max="15621" width="5.42578125" style="2" customWidth="1"/>
    <col min="15622" max="15622" width="8.42578125" style="2" bestFit="1" customWidth="1"/>
    <col min="15623" max="15623" width="8.5703125" style="2" bestFit="1" customWidth="1"/>
    <col min="15624" max="15625" width="8.5703125" style="2" customWidth="1"/>
    <col min="15626" max="15626" width="23.85546875" style="2" customWidth="1"/>
    <col min="15627" max="15627" width="19" style="2" customWidth="1"/>
    <col min="15628" max="15628" width="11" style="2" bestFit="1" customWidth="1"/>
    <col min="15629" max="15631" width="9.140625" style="2"/>
    <col min="15632" max="15632" width="11.7109375" style="2" customWidth="1"/>
    <col min="15633" max="15872" width="9.140625" style="2"/>
    <col min="15873" max="15873" width="4.42578125" style="2" customWidth="1"/>
    <col min="15874" max="15874" width="46.28515625" style="2" customWidth="1"/>
    <col min="15875" max="15875" width="14.5703125" style="2" bestFit="1" customWidth="1"/>
    <col min="15876" max="15876" width="6.42578125" style="2" customWidth="1"/>
    <col min="15877" max="15877" width="5.42578125" style="2" customWidth="1"/>
    <col min="15878" max="15878" width="8.42578125" style="2" bestFit="1" customWidth="1"/>
    <col min="15879" max="15879" width="8.5703125" style="2" bestFit="1" customWidth="1"/>
    <col min="15880" max="15881" width="8.5703125" style="2" customWidth="1"/>
    <col min="15882" max="15882" width="23.85546875" style="2" customWidth="1"/>
    <col min="15883" max="15883" width="19" style="2" customWidth="1"/>
    <col min="15884" max="15884" width="11" style="2" bestFit="1" customWidth="1"/>
    <col min="15885" max="15887" width="9.140625" style="2"/>
    <col min="15888" max="15888" width="11.7109375" style="2" customWidth="1"/>
    <col min="15889" max="16128" width="9.140625" style="2"/>
    <col min="16129" max="16129" width="4.42578125" style="2" customWidth="1"/>
    <col min="16130" max="16130" width="46.28515625" style="2" customWidth="1"/>
    <col min="16131" max="16131" width="14.5703125" style="2" bestFit="1" customWidth="1"/>
    <col min="16132" max="16132" width="6.42578125" style="2" customWidth="1"/>
    <col min="16133" max="16133" width="5.42578125" style="2" customWidth="1"/>
    <col min="16134" max="16134" width="8.42578125" style="2" bestFit="1" customWidth="1"/>
    <col min="16135" max="16135" width="8.5703125" style="2" bestFit="1" customWidth="1"/>
    <col min="16136" max="16137" width="8.5703125" style="2" customWidth="1"/>
    <col min="16138" max="16138" width="23.85546875" style="2" customWidth="1"/>
    <col min="16139" max="16139" width="19" style="2" customWidth="1"/>
    <col min="16140" max="16140" width="11" style="2" bestFit="1" customWidth="1"/>
    <col min="16141" max="16143" width="9.140625" style="2"/>
    <col min="16144" max="16144" width="11.7109375" style="2" customWidth="1"/>
    <col min="16145" max="16384" width="9.140625" style="2"/>
  </cols>
  <sheetData>
    <row r="1" spans="1:12" ht="18" customHeight="1" x14ac:dyDescent="0.2">
      <c r="A1" s="208"/>
      <c r="B1" s="415" t="s">
        <v>1354</v>
      </c>
      <c r="C1" s="415"/>
      <c r="D1" s="415"/>
      <c r="E1" s="209"/>
      <c r="F1" s="209"/>
      <c r="G1" s="209"/>
      <c r="H1" s="209"/>
      <c r="I1" s="209"/>
      <c r="J1" s="209"/>
    </row>
    <row r="2" spans="1:12" ht="18" x14ac:dyDescent="0.2">
      <c r="A2" s="208"/>
      <c r="B2" s="210"/>
      <c r="C2" s="210"/>
      <c r="D2" s="210"/>
      <c r="E2" s="209"/>
      <c r="F2" s="209"/>
      <c r="G2" s="209"/>
      <c r="H2" s="209"/>
      <c r="I2" s="209"/>
      <c r="J2" s="209"/>
    </row>
    <row r="3" spans="1:12" ht="52.5" customHeight="1" x14ac:dyDescent="0.2">
      <c r="A3" s="211"/>
      <c r="B3" s="425" t="s">
        <v>1355</v>
      </c>
      <c r="C3" s="425"/>
      <c r="D3" s="425"/>
      <c r="E3" s="425"/>
      <c r="F3" s="425"/>
      <c r="G3" s="425"/>
      <c r="H3" s="212"/>
      <c r="I3" s="212"/>
      <c r="J3" s="210"/>
    </row>
    <row r="4" spans="1:12" ht="15" x14ac:dyDescent="0.25">
      <c r="A4" s="211"/>
      <c r="B4" s="213"/>
      <c r="C4" s="213"/>
      <c r="D4" s="213"/>
      <c r="E4" s="213"/>
      <c r="F4" s="213"/>
      <c r="G4" s="213"/>
      <c r="H4" s="213"/>
      <c r="I4" s="213"/>
      <c r="J4" s="209"/>
    </row>
    <row r="5" spans="1:12" ht="15" x14ac:dyDescent="0.2">
      <c r="A5" s="211"/>
      <c r="B5" s="426" t="s">
        <v>1356</v>
      </c>
      <c r="C5" s="426"/>
      <c r="D5" s="214"/>
      <c r="E5" s="214"/>
      <c r="F5" s="214"/>
      <c r="G5" s="215" t="s">
        <v>1536</v>
      </c>
      <c r="H5" s="216"/>
      <c r="I5" s="216"/>
      <c r="J5" s="209"/>
    </row>
    <row r="6" spans="1:12" ht="14.25" x14ac:dyDescent="0.2">
      <c r="A6" s="211"/>
      <c r="B6" s="209"/>
      <c r="C6" s="209"/>
      <c r="D6" s="209"/>
      <c r="E6" s="209"/>
      <c r="F6" s="209"/>
      <c r="G6" s="209"/>
      <c r="H6" s="209"/>
      <c r="I6" s="209"/>
      <c r="J6" s="209"/>
    </row>
    <row r="7" spans="1:12" ht="15" x14ac:dyDescent="0.2">
      <c r="A7" s="420" t="s">
        <v>0</v>
      </c>
      <c r="B7" s="420" t="s">
        <v>1</v>
      </c>
      <c r="C7" s="420" t="s">
        <v>1357</v>
      </c>
      <c r="D7" s="420" t="s">
        <v>2</v>
      </c>
      <c r="E7" s="420" t="s">
        <v>1358</v>
      </c>
      <c r="F7" s="420" t="s">
        <v>1359</v>
      </c>
      <c r="G7" s="420"/>
      <c r="H7" s="420" t="s">
        <v>1360</v>
      </c>
      <c r="I7" s="420"/>
      <c r="J7" s="209"/>
    </row>
    <row r="8" spans="1:12" ht="15" x14ac:dyDescent="0.2">
      <c r="A8" s="420"/>
      <c r="B8" s="420"/>
      <c r="C8" s="420"/>
      <c r="D8" s="420"/>
      <c r="E8" s="420"/>
      <c r="F8" s="217" t="s">
        <v>1361</v>
      </c>
      <c r="G8" s="217" t="s">
        <v>1170</v>
      </c>
      <c r="H8" s="217" t="s">
        <v>1361</v>
      </c>
      <c r="I8" s="217" t="s">
        <v>1170</v>
      </c>
      <c r="J8" s="214"/>
    </row>
    <row r="9" spans="1:12" ht="15" x14ac:dyDescent="0.2">
      <c r="A9" s="217">
        <v>1</v>
      </c>
      <c r="B9" s="217">
        <v>2</v>
      </c>
      <c r="C9" s="217">
        <v>3</v>
      </c>
      <c r="D9" s="217">
        <v>4</v>
      </c>
      <c r="E9" s="218">
        <v>5</v>
      </c>
      <c r="F9" s="217">
        <v>6</v>
      </c>
      <c r="G9" s="217">
        <v>7</v>
      </c>
      <c r="H9" s="217">
        <v>8</v>
      </c>
      <c r="I9" s="217">
        <v>9</v>
      </c>
      <c r="J9" s="193"/>
      <c r="K9" s="219"/>
    </row>
    <row r="10" spans="1:12" ht="28.5" x14ac:dyDescent="0.2">
      <c r="A10" s="220">
        <v>1</v>
      </c>
      <c r="B10" s="35" t="s">
        <v>1362</v>
      </c>
      <c r="C10" s="36">
        <v>7131300500</v>
      </c>
      <c r="D10" s="36" t="s">
        <v>4</v>
      </c>
      <c r="E10" s="36">
        <v>1</v>
      </c>
      <c r="F10" s="194">
        <f>VLOOKUP(C10,'SOR RATE 2025-26'!A:D,4,0)</f>
        <v>847.46</v>
      </c>
      <c r="G10" s="221">
        <f>F10*E10</f>
        <v>847.46</v>
      </c>
      <c r="H10" s="221">
        <f>+F10</f>
        <v>847.46</v>
      </c>
      <c r="I10" s="221">
        <f>E10*H10</f>
        <v>847.46</v>
      </c>
    </row>
    <row r="11" spans="1:12" ht="17.25" customHeight="1" x14ac:dyDescent="0.2">
      <c r="A11" s="36">
        <v>2</v>
      </c>
      <c r="B11" s="35" t="s">
        <v>1363</v>
      </c>
      <c r="C11" s="208">
        <v>7130311025</v>
      </c>
      <c r="D11" s="36" t="s">
        <v>6</v>
      </c>
      <c r="E11" s="36">
        <v>30</v>
      </c>
      <c r="F11" s="194">
        <f>VLOOKUP(C11,'SOR RATE 2025-26'!A:D,4,0)</f>
        <v>53.51</v>
      </c>
      <c r="G11" s="221">
        <f>F11*E11</f>
        <v>1605.3</v>
      </c>
      <c r="H11" s="221"/>
      <c r="I11" s="221"/>
      <c r="J11" s="12"/>
      <c r="K11" s="12"/>
    </row>
    <row r="12" spans="1:12" ht="17.25" customHeight="1" x14ac:dyDescent="0.2">
      <c r="A12" s="36">
        <v>3</v>
      </c>
      <c r="B12" s="35" t="s">
        <v>1364</v>
      </c>
      <c r="C12" s="36">
        <v>7130310039</v>
      </c>
      <c r="D12" s="36" t="s">
        <v>6</v>
      </c>
      <c r="E12" s="36">
        <v>30</v>
      </c>
      <c r="F12" s="194"/>
      <c r="G12" s="221"/>
      <c r="H12" s="194">
        <f>VLOOKUP(C12,'SOR RATE 2025-26'!A:D,4,0)</f>
        <v>39.85</v>
      </c>
      <c r="I12" s="221">
        <f>E12*H12</f>
        <v>1195.5</v>
      </c>
      <c r="J12" s="195"/>
    </row>
    <row r="13" spans="1:12" ht="17.25" customHeight="1" x14ac:dyDescent="0.2">
      <c r="A13" s="36">
        <v>4</v>
      </c>
      <c r="B13" s="35" t="s">
        <v>1365</v>
      </c>
      <c r="C13" s="36">
        <v>7130820101</v>
      </c>
      <c r="D13" s="36" t="s">
        <v>4</v>
      </c>
      <c r="E13" s="36">
        <v>2</v>
      </c>
      <c r="F13" s="194">
        <f>VLOOKUP(C13,'SOR RATE 2025-26'!A:D,4,0)</f>
        <v>13.71</v>
      </c>
      <c r="G13" s="221">
        <f>F13*E13</f>
        <v>27.42</v>
      </c>
      <c r="H13" s="221">
        <f t="shared" ref="H13:H18" si="0">+F13</f>
        <v>13.71</v>
      </c>
      <c r="I13" s="221">
        <f>E13*H13</f>
        <v>27.42</v>
      </c>
      <c r="K13" s="13"/>
      <c r="L13" s="4"/>
    </row>
    <row r="14" spans="1:12" ht="17.25" customHeight="1" x14ac:dyDescent="0.2">
      <c r="A14" s="36">
        <v>5</v>
      </c>
      <c r="B14" s="35" t="s">
        <v>1366</v>
      </c>
      <c r="C14" s="36">
        <v>7130820206</v>
      </c>
      <c r="D14" s="36" t="s">
        <v>4</v>
      </c>
      <c r="E14" s="36">
        <v>2</v>
      </c>
      <c r="F14" s="194">
        <f>VLOOKUP(C14,'SOR RATE 2025-26'!A:D,4,0)</f>
        <v>47.37</v>
      </c>
      <c r="G14" s="221">
        <f>F14*E14</f>
        <v>94.74</v>
      </c>
      <c r="H14" s="221">
        <f t="shared" si="0"/>
        <v>47.37</v>
      </c>
      <c r="I14" s="221">
        <f>E14*H14</f>
        <v>94.74</v>
      </c>
      <c r="K14" s="13"/>
      <c r="L14" s="4"/>
    </row>
    <row r="15" spans="1:12" ht="28.5" x14ac:dyDescent="0.2">
      <c r="A15" s="220">
        <v>6</v>
      </c>
      <c r="B15" s="35" t="s">
        <v>921</v>
      </c>
      <c r="C15" s="36">
        <v>7132406022</v>
      </c>
      <c r="D15" s="36" t="s">
        <v>4</v>
      </c>
      <c r="E15" s="36">
        <v>1</v>
      </c>
      <c r="F15" s="194">
        <f>VLOOKUP(C15,'SOR RATE 2025-26'!A:D,4,0)</f>
        <v>195.33</v>
      </c>
      <c r="G15" s="221">
        <f>F15*E15</f>
        <v>195.33</v>
      </c>
      <c r="H15" s="221">
        <f t="shared" si="0"/>
        <v>195.33</v>
      </c>
      <c r="I15" s="221">
        <f>E15*H15</f>
        <v>195.33</v>
      </c>
      <c r="J15" s="209"/>
      <c r="K15" s="209"/>
      <c r="L15" s="209"/>
    </row>
    <row r="16" spans="1:12" ht="16.5" customHeight="1" x14ac:dyDescent="0.2">
      <c r="A16" s="220">
        <v>7</v>
      </c>
      <c r="B16" s="35" t="s">
        <v>961</v>
      </c>
      <c r="C16" s="36">
        <v>7132476007</v>
      </c>
      <c r="D16" s="36" t="s">
        <v>960</v>
      </c>
      <c r="E16" s="36">
        <v>1</v>
      </c>
      <c r="F16" s="194">
        <v>20.697199999999999</v>
      </c>
      <c r="G16" s="221">
        <f t="shared" ref="G16:G18" si="1">F16*E16</f>
        <v>20.697199999999999</v>
      </c>
      <c r="H16" s="221">
        <f t="shared" si="0"/>
        <v>20.697199999999999</v>
      </c>
      <c r="I16" s="221">
        <f t="shared" ref="I16:I18" si="2">E16*H16</f>
        <v>20.697199999999999</v>
      </c>
      <c r="J16" s="288"/>
    </row>
    <row r="17" spans="1:11" s="293" customFormat="1" ht="16.5" customHeight="1" x14ac:dyDescent="0.2">
      <c r="A17" s="289">
        <v>8</v>
      </c>
      <c r="B17" s="290" t="s">
        <v>1367</v>
      </c>
      <c r="C17" s="289"/>
      <c r="D17" s="289" t="s">
        <v>1368</v>
      </c>
      <c r="E17" s="289">
        <v>1</v>
      </c>
      <c r="F17" s="291">
        <v>40</v>
      </c>
      <c r="G17" s="291">
        <f t="shared" si="1"/>
        <v>40</v>
      </c>
      <c r="H17" s="291">
        <f t="shared" si="0"/>
        <v>40</v>
      </c>
      <c r="I17" s="291">
        <f t="shared" si="2"/>
        <v>40</v>
      </c>
      <c r="J17" s="292"/>
    </row>
    <row r="18" spans="1:11" s="293" customFormat="1" ht="16.5" customHeight="1" x14ac:dyDescent="0.2">
      <c r="A18" s="289">
        <v>9</v>
      </c>
      <c r="B18" s="290" t="s">
        <v>1369</v>
      </c>
      <c r="C18" s="289"/>
      <c r="D18" s="289" t="s">
        <v>1368</v>
      </c>
      <c r="E18" s="289">
        <v>1</v>
      </c>
      <c r="F18" s="291">
        <v>30</v>
      </c>
      <c r="G18" s="291">
        <f t="shared" si="1"/>
        <v>30</v>
      </c>
      <c r="H18" s="291">
        <f t="shared" si="0"/>
        <v>30</v>
      </c>
      <c r="I18" s="291">
        <f t="shared" si="2"/>
        <v>30</v>
      </c>
      <c r="J18" s="292"/>
    </row>
    <row r="19" spans="1:11" ht="19.5" customHeight="1" x14ac:dyDescent="0.2">
      <c r="A19" s="217">
        <v>10</v>
      </c>
      <c r="B19" s="222" t="s">
        <v>13</v>
      </c>
      <c r="C19" s="222"/>
      <c r="D19" s="222"/>
      <c r="E19" s="222"/>
      <c r="F19" s="222"/>
      <c r="G19" s="223">
        <f>SUM(G10:G18)</f>
        <v>2860.9472000000001</v>
      </c>
      <c r="H19" s="223"/>
      <c r="I19" s="223">
        <f>I10+I12+I13+I14+I15+I16+I17+I18</f>
        <v>2451.1471999999999</v>
      </c>
      <c r="J19" s="224"/>
      <c r="K19" s="225"/>
    </row>
    <row r="20" spans="1:11" ht="19.5" customHeight="1" x14ac:dyDescent="0.2">
      <c r="A20" s="226">
        <v>11</v>
      </c>
      <c r="B20" s="222" t="s">
        <v>14</v>
      </c>
      <c r="C20" s="222"/>
      <c r="D20" s="222"/>
      <c r="E20" s="222"/>
      <c r="F20" s="222"/>
      <c r="G20" s="223">
        <f>G19/1.18</f>
        <v>2424.5315254237289</v>
      </c>
      <c r="H20" s="223"/>
      <c r="I20" s="223">
        <f>I19/1.18</f>
        <v>2077.2433898305085</v>
      </c>
      <c r="J20" s="224"/>
      <c r="K20" s="225"/>
    </row>
    <row r="21" spans="1:11" ht="19.5" customHeight="1" x14ac:dyDescent="0.2">
      <c r="A21" s="227">
        <v>12</v>
      </c>
      <c r="B21" s="228" t="s">
        <v>1455</v>
      </c>
      <c r="C21" s="186"/>
      <c r="D21" s="186"/>
      <c r="E21" s="186"/>
      <c r="F21" s="229" t="s">
        <v>1370</v>
      </c>
      <c r="G21" s="221">
        <f>G20*F21</f>
        <v>181.83986440677967</v>
      </c>
      <c r="H21" s="230">
        <v>7.4999999999999997E-2</v>
      </c>
      <c r="I21" s="221">
        <f>I20*H21</f>
        <v>155.79325423728812</v>
      </c>
      <c r="J21" s="11"/>
      <c r="K21" s="224"/>
    </row>
    <row r="22" spans="1:11" ht="19.5" customHeight="1" x14ac:dyDescent="0.2">
      <c r="A22" s="36">
        <v>13</v>
      </c>
      <c r="B22" s="421" t="s">
        <v>1371</v>
      </c>
      <c r="C22" s="422"/>
      <c r="D22" s="421" t="s">
        <v>1372</v>
      </c>
      <c r="E22" s="423"/>
      <c r="F22" s="422"/>
      <c r="G22" s="221">
        <v>496.19</v>
      </c>
      <c r="H22" s="221"/>
      <c r="I22" s="221">
        <v>496.19</v>
      </c>
      <c r="J22" s="209"/>
    </row>
    <row r="23" spans="1:11" ht="19.5" customHeight="1" x14ac:dyDescent="0.2">
      <c r="A23" s="36">
        <v>14</v>
      </c>
      <c r="B23" s="187" t="s">
        <v>1407</v>
      </c>
      <c r="C23" s="231"/>
      <c r="D23" s="232"/>
      <c r="E23" s="233"/>
      <c r="F23" s="36"/>
      <c r="G23" s="221"/>
      <c r="H23" s="221"/>
      <c r="I23" s="221"/>
      <c r="J23" s="294"/>
    </row>
    <row r="24" spans="1:11" ht="19.5" customHeight="1" x14ac:dyDescent="0.2">
      <c r="A24" s="36" t="s">
        <v>1155</v>
      </c>
      <c r="B24" s="235" t="s">
        <v>1456</v>
      </c>
      <c r="C24" s="231"/>
      <c r="D24" s="232"/>
      <c r="E24" s="233"/>
      <c r="F24" s="36">
        <v>0.02</v>
      </c>
      <c r="G24" s="221">
        <f>F24*G20</f>
        <v>48.490630508474581</v>
      </c>
      <c r="H24" s="221">
        <v>0.02</v>
      </c>
      <c r="I24" s="221">
        <f>H24*I20</f>
        <v>41.54486779661017</v>
      </c>
      <c r="J24" s="1"/>
    </row>
    <row r="25" spans="1:11" ht="28.5" x14ac:dyDescent="0.2">
      <c r="A25" s="220">
        <v>15</v>
      </c>
      <c r="B25" s="234" t="s">
        <v>1457</v>
      </c>
      <c r="C25" s="231"/>
      <c r="D25" s="235"/>
      <c r="E25" s="235"/>
      <c r="F25" s="235"/>
      <c r="G25" s="221">
        <f>(G20+G21+G22+G24)*0.125</f>
        <v>393.88150254237291</v>
      </c>
      <c r="H25" s="221"/>
      <c r="I25" s="221">
        <f>(I20+I21+I22+I24)*0.125</f>
        <v>346.34643898305086</v>
      </c>
      <c r="J25" s="209"/>
    </row>
    <row r="26" spans="1:11" ht="30" x14ac:dyDescent="0.2">
      <c r="A26" s="217">
        <v>16</v>
      </c>
      <c r="B26" s="236" t="s">
        <v>1458</v>
      </c>
      <c r="C26" s="231"/>
      <c r="D26" s="235"/>
      <c r="E26" s="235"/>
      <c r="F26" s="235"/>
      <c r="G26" s="223">
        <f>G20+G21+G22+G24+G25</f>
        <v>3544.9335228813561</v>
      </c>
      <c r="H26" s="221"/>
      <c r="I26" s="223">
        <f>I20+I21+I22+I24+I25</f>
        <v>3117.1179508474579</v>
      </c>
      <c r="J26" s="209"/>
    </row>
    <row r="27" spans="1:11" ht="16.5" customHeight="1" x14ac:dyDescent="0.2">
      <c r="A27" s="36">
        <v>17</v>
      </c>
      <c r="B27" s="228" t="s">
        <v>1459</v>
      </c>
      <c r="C27" s="231"/>
      <c r="D27" s="235"/>
      <c r="E27" s="235"/>
      <c r="F27" s="36">
        <v>0.09</v>
      </c>
      <c r="G27" s="221">
        <f>F27*G26</f>
        <v>319.04401705932202</v>
      </c>
      <c r="H27" s="36">
        <v>0.09</v>
      </c>
      <c r="I27" s="221">
        <f>H27*I26</f>
        <v>280.54061557627119</v>
      </c>
      <c r="J27" s="209"/>
    </row>
    <row r="28" spans="1:11" ht="16.5" customHeight="1" x14ac:dyDescent="0.2">
      <c r="A28" s="36">
        <v>18</v>
      </c>
      <c r="B28" s="228" t="s">
        <v>1460</v>
      </c>
      <c r="C28" s="231"/>
      <c r="D28" s="235"/>
      <c r="E28" s="235"/>
      <c r="F28" s="36">
        <v>0.09</v>
      </c>
      <c r="G28" s="221">
        <f>F28*G26</f>
        <v>319.04401705932202</v>
      </c>
      <c r="H28" s="36">
        <v>0.09</v>
      </c>
      <c r="I28" s="221">
        <f>H28*I26</f>
        <v>280.54061557627119</v>
      </c>
      <c r="J28" s="209"/>
    </row>
    <row r="29" spans="1:11" ht="16.5" customHeight="1" x14ac:dyDescent="0.2">
      <c r="A29" s="36">
        <v>19</v>
      </c>
      <c r="B29" s="228" t="s">
        <v>1461</v>
      </c>
      <c r="C29" s="231"/>
      <c r="D29" s="235"/>
      <c r="E29" s="235"/>
      <c r="F29" s="36"/>
      <c r="G29" s="221">
        <f>G26+G27+G28</f>
        <v>4183.021557</v>
      </c>
      <c r="H29" s="36"/>
      <c r="I29" s="221">
        <f>I26+I27+I28</f>
        <v>3678.1991820000003</v>
      </c>
      <c r="J29" s="209"/>
    </row>
    <row r="30" spans="1:11" ht="16.5" customHeight="1" x14ac:dyDescent="0.2">
      <c r="A30" s="217">
        <v>20</v>
      </c>
      <c r="B30" s="424" t="s">
        <v>1373</v>
      </c>
      <c r="C30" s="424"/>
      <c r="D30" s="424"/>
      <c r="E30" s="424"/>
      <c r="F30" s="424"/>
      <c r="G30" s="223">
        <f>+G29</f>
        <v>4183.021557</v>
      </c>
      <c r="H30" s="223"/>
      <c r="I30" s="223">
        <f>+I29</f>
        <v>3678.1991820000003</v>
      </c>
      <c r="J30" s="209"/>
    </row>
    <row r="31" spans="1:11" ht="16.5" customHeight="1" x14ac:dyDescent="0.2">
      <c r="A31" s="217">
        <v>21</v>
      </c>
      <c r="B31" s="424" t="s">
        <v>1374</v>
      </c>
      <c r="C31" s="424"/>
      <c r="D31" s="424"/>
      <c r="E31" s="424"/>
      <c r="F31" s="424"/>
      <c r="G31" s="223">
        <f>ROUND(G30,0)</f>
        <v>4183</v>
      </c>
      <c r="H31" s="223"/>
      <c r="I31" s="223">
        <f>ROUND(I30,0)</f>
        <v>3678</v>
      </c>
      <c r="J31" s="209"/>
    </row>
    <row r="32" spans="1:11" ht="15.75" x14ac:dyDescent="0.2">
      <c r="A32" s="237"/>
      <c r="B32" s="238"/>
      <c r="C32" s="238"/>
      <c r="D32" s="238"/>
      <c r="E32" s="238"/>
      <c r="F32" s="238"/>
      <c r="G32" s="239"/>
      <c r="H32" s="239"/>
      <c r="I32" s="239"/>
      <c r="J32" s="209"/>
    </row>
    <row r="33" spans="1:16" ht="15" x14ac:dyDescent="0.2">
      <c r="A33" s="412" t="s">
        <v>1408</v>
      </c>
      <c r="B33" s="412"/>
      <c r="C33" s="412"/>
      <c r="D33" s="412"/>
      <c r="E33" s="412"/>
      <c r="F33" s="412"/>
      <c r="G33" s="192"/>
      <c r="H33" s="15"/>
      <c r="I33" s="15"/>
      <c r="J33" s="15"/>
      <c r="K33" s="15"/>
      <c r="L33" s="15"/>
      <c r="M33" s="15"/>
      <c r="N33" s="15"/>
      <c r="O33" s="15"/>
      <c r="P33" s="15"/>
    </row>
    <row r="34" spans="1:16" ht="52.5" customHeight="1" x14ac:dyDescent="0.2">
      <c r="A34" s="285"/>
      <c r="B34" s="407" t="s">
        <v>1547</v>
      </c>
      <c r="C34" s="407"/>
      <c r="D34" s="407"/>
      <c r="E34" s="407"/>
      <c r="F34" s="407"/>
      <c r="G34" s="407"/>
      <c r="H34" s="407"/>
      <c r="I34" s="407"/>
      <c r="J34" s="296"/>
      <c r="K34" s="296"/>
      <c r="L34" s="296"/>
      <c r="M34" s="296"/>
      <c r="N34" s="296"/>
      <c r="O34" s="296"/>
      <c r="P34" s="296"/>
    </row>
  </sheetData>
  <mergeCells count="16">
    <mergeCell ref="B1:D1"/>
    <mergeCell ref="B3:G3"/>
    <mergeCell ref="B5:C5"/>
    <mergeCell ref="A7:A8"/>
    <mergeCell ref="B7:B8"/>
    <mergeCell ref="C7:C8"/>
    <mergeCell ref="D7:D8"/>
    <mergeCell ref="E7:E8"/>
    <mergeCell ref="F7:G7"/>
    <mergeCell ref="A33:F33"/>
    <mergeCell ref="B34:I34"/>
    <mergeCell ref="H7:I7"/>
    <mergeCell ref="B22:C22"/>
    <mergeCell ref="D22:F22"/>
    <mergeCell ref="B30:F30"/>
    <mergeCell ref="B31:F31"/>
  </mergeCells>
  <conditionalFormatting sqref="B19:B20">
    <cfRule type="cellIs" dxfId="7" priority="1" stopIfTrue="1" operator="equal">
      <formula>"?"</formula>
    </cfRule>
  </conditionalFormatting>
  <pageMargins left="0.7" right="0.7" top="0.75" bottom="0.75" header="0.3" footer="0.3"/>
  <pageSetup paperSize="9" scale="5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workbookViewId="0">
      <selection activeCell="B3" sqref="B3:G3"/>
    </sheetView>
  </sheetViews>
  <sheetFormatPr defaultRowHeight="12.75" x14ac:dyDescent="0.2"/>
  <cols>
    <col min="1" max="1" width="4.7109375" style="5" customWidth="1"/>
    <col min="2" max="2" width="57" style="2" customWidth="1"/>
    <col min="3" max="3" width="15.7109375" style="2" customWidth="1"/>
    <col min="4" max="4" width="5.140625" style="2" bestFit="1" customWidth="1"/>
    <col min="5" max="5" width="4.42578125" style="2" bestFit="1" customWidth="1"/>
    <col min="6" max="6" width="9.7109375" style="2" customWidth="1"/>
    <col min="7" max="7" width="11.28515625" style="2" customWidth="1"/>
    <col min="8" max="8" width="8.42578125" style="2" bestFit="1" customWidth="1"/>
    <col min="9" max="9" width="10.7109375" style="2" bestFit="1" customWidth="1"/>
    <col min="10" max="10" width="23.85546875" style="2" customWidth="1"/>
    <col min="11" max="11" width="12.140625" style="2" customWidth="1"/>
    <col min="12" max="256" width="9.140625" style="2"/>
    <col min="257" max="257" width="4.7109375" style="2" customWidth="1"/>
    <col min="258" max="258" width="57" style="2" customWidth="1"/>
    <col min="259" max="259" width="12.7109375" style="2" customWidth="1"/>
    <col min="260" max="260" width="5.140625" style="2" bestFit="1" customWidth="1"/>
    <col min="261" max="261" width="4.42578125" style="2" bestFit="1" customWidth="1"/>
    <col min="262" max="262" width="9.7109375" style="2" customWidth="1"/>
    <col min="263" max="263" width="10.7109375" style="2" bestFit="1" customWidth="1"/>
    <col min="264" max="264" width="8.42578125" style="2" bestFit="1" customWidth="1"/>
    <col min="265" max="265" width="10.7109375" style="2" bestFit="1" customWidth="1"/>
    <col min="266" max="266" width="23.85546875" style="2" customWidth="1"/>
    <col min="267" max="267" width="12.140625" style="2" customWidth="1"/>
    <col min="268" max="512" width="9.140625" style="2"/>
    <col min="513" max="513" width="4.7109375" style="2" customWidth="1"/>
    <col min="514" max="514" width="57" style="2" customWidth="1"/>
    <col min="515" max="515" width="12.7109375" style="2" customWidth="1"/>
    <col min="516" max="516" width="5.140625" style="2" bestFit="1" customWidth="1"/>
    <col min="517" max="517" width="4.42578125" style="2" bestFit="1" customWidth="1"/>
    <col min="518" max="518" width="9.7109375" style="2" customWidth="1"/>
    <col min="519" max="519" width="10.7109375" style="2" bestFit="1" customWidth="1"/>
    <col min="520" max="520" width="8.42578125" style="2" bestFit="1" customWidth="1"/>
    <col min="521" max="521" width="10.7109375" style="2" bestFit="1" customWidth="1"/>
    <col min="522" max="522" width="23.85546875" style="2" customWidth="1"/>
    <col min="523" max="523" width="12.140625" style="2" customWidth="1"/>
    <col min="524" max="768" width="9.140625" style="2"/>
    <col min="769" max="769" width="4.7109375" style="2" customWidth="1"/>
    <col min="770" max="770" width="57" style="2" customWidth="1"/>
    <col min="771" max="771" width="12.7109375" style="2" customWidth="1"/>
    <col min="772" max="772" width="5.140625" style="2" bestFit="1" customWidth="1"/>
    <col min="773" max="773" width="4.42578125" style="2" bestFit="1" customWidth="1"/>
    <col min="774" max="774" width="9.7109375" style="2" customWidth="1"/>
    <col min="775" max="775" width="10.7109375" style="2" bestFit="1" customWidth="1"/>
    <col min="776" max="776" width="8.42578125" style="2" bestFit="1" customWidth="1"/>
    <col min="777" max="777" width="10.7109375" style="2" bestFit="1" customWidth="1"/>
    <col min="778" max="778" width="23.85546875" style="2" customWidth="1"/>
    <col min="779" max="779" width="12.140625" style="2" customWidth="1"/>
    <col min="780" max="1024" width="9.140625" style="2"/>
    <col min="1025" max="1025" width="4.7109375" style="2" customWidth="1"/>
    <col min="1026" max="1026" width="57" style="2" customWidth="1"/>
    <col min="1027" max="1027" width="12.7109375" style="2" customWidth="1"/>
    <col min="1028" max="1028" width="5.140625" style="2" bestFit="1" customWidth="1"/>
    <col min="1029" max="1029" width="4.42578125" style="2" bestFit="1" customWidth="1"/>
    <col min="1030" max="1030" width="9.7109375" style="2" customWidth="1"/>
    <col min="1031" max="1031" width="10.7109375" style="2" bestFit="1" customWidth="1"/>
    <col min="1032" max="1032" width="8.42578125" style="2" bestFit="1" customWidth="1"/>
    <col min="1033" max="1033" width="10.7109375" style="2" bestFit="1" customWidth="1"/>
    <col min="1034" max="1034" width="23.85546875" style="2" customWidth="1"/>
    <col min="1035" max="1035" width="12.140625" style="2" customWidth="1"/>
    <col min="1036" max="1280" width="9.140625" style="2"/>
    <col min="1281" max="1281" width="4.7109375" style="2" customWidth="1"/>
    <col min="1282" max="1282" width="57" style="2" customWidth="1"/>
    <col min="1283" max="1283" width="12.7109375" style="2" customWidth="1"/>
    <col min="1284" max="1284" width="5.140625" style="2" bestFit="1" customWidth="1"/>
    <col min="1285" max="1285" width="4.42578125" style="2" bestFit="1" customWidth="1"/>
    <col min="1286" max="1286" width="9.7109375" style="2" customWidth="1"/>
    <col min="1287" max="1287" width="10.7109375" style="2" bestFit="1" customWidth="1"/>
    <col min="1288" max="1288" width="8.42578125" style="2" bestFit="1" customWidth="1"/>
    <col min="1289" max="1289" width="10.7109375" style="2" bestFit="1" customWidth="1"/>
    <col min="1290" max="1290" width="23.85546875" style="2" customWidth="1"/>
    <col min="1291" max="1291" width="12.140625" style="2" customWidth="1"/>
    <col min="1292" max="1536" width="9.140625" style="2"/>
    <col min="1537" max="1537" width="4.7109375" style="2" customWidth="1"/>
    <col min="1538" max="1538" width="57" style="2" customWidth="1"/>
    <col min="1539" max="1539" width="12.7109375" style="2" customWidth="1"/>
    <col min="1540" max="1540" width="5.140625" style="2" bestFit="1" customWidth="1"/>
    <col min="1541" max="1541" width="4.42578125" style="2" bestFit="1" customWidth="1"/>
    <col min="1542" max="1542" width="9.7109375" style="2" customWidth="1"/>
    <col min="1543" max="1543" width="10.7109375" style="2" bestFit="1" customWidth="1"/>
    <col min="1544" max="1544" width="8.42578125" style="2" bestFit="1" customWidth="1"/>
    <col min="1545" max="1545" width="10.7109375" style="2" bestFit="1" customWidth="1"/>
    <col min="1546" max="1546" width="23.85546875" style="2" customWidth="1"/>
    <col min="1547" max="1547" width="12.140625" style="2" customWidth="1"/>
    <col min="1548" max="1792" width="9.140625" style="2"/>
    <col min="1793" max="1793" width="4.7109375" style="2" customWidth="1"/>
    <col min="1794" max="1794" width="57" style="2" customWidth="1"/>
    <col min="1795" max="1795" width="12.7109375" style="2" customWidth="1"/>
    <col min="1796" max="1796" width="5.140625" style="2" bestFit="1" customWidth="1"/>
    <col min="1797" max="1797" width="4.42578125" style="2" bestFit="1" customWidth="1"/>
    <col min="1798" max="1798" width="9.7109375" style="2" customWidth="1"/>
    <col min="1799" max="1799" width="10.7109375" style="2" bestFit="1" customWidth="1"/>
    <col min="1800" max="1800" width="8.42578125" style="2" bestFit="1" customWidth="1"/>
    <col min="1801" max="1801" width="10.7109375" style="2" bestFit="1" customWidth="1"/>
    <col min="1802" max="1802" width="23.85546875" style="2" customWidth="1"/>
    <col min="1803" max="1803" width="12.140625" style="2" customWidth="1"/>
    <col min="1804" max="2048" width="9.140625" style="2"/>
    <col min="2049" max="2049" width="4.7109375" style="2" customWidth="1"/>
    <col min="2050" max="2050" width="57" style="2" customWidth="1"/>
    <col min="2051" max="2051" width="12.7109375" style="2" customWidth="1"/>
    <col min="2052" max="2052" width="5.140625" style="2" bestFit="1" customWidth="1"/>
    <col min="2053" max="2053" width="4.42578125" style="2" bestFit="1" customWidth="1"/>
    <col min="2054" max="2054" width="9.7109375" style="2" customWidth="1"/>
    <col min="2055" max="2055" width="10.7109375" style="2" bestFit="1" customWidth="1"/>
    <col min="2056" max="2056" width="8.42578125" style="2" bestFit="1" customWidth="1"/>
    <col min="2057" max="2057" width="10.7109375" style="2" bestFit="1" customWidth="1"/>
    <col min="2058" max="2058" width="23.85546875" style="2" customWidth="1"/>
    <col min="2059" max="2059" width="12.140625" style="2" customWidth="1"/>
    <col min="2060" max="2304" width="9.140625" style="2"/>
    <col min="2305" max="2305" width="4.7109375" style="2" customWidth="1"/>
    <col min="2306" max="2306" width="57" style="2" customWidth="1"/>
    <col min="2307" max="2307" width="12.7109375" style="2" customWidth="1"/>
    <col min="2308" max="2308" width="5.140625" style="2" bestFit="1" customWidth="1"/>
    <col min="2309" max="2309" width="4.42578125" style="2" bestFit="1" customWidth="1"/>
    <col min="2310" max="2310" width="9.7109375" style="2" customWidth="1"/>
    <col min="2311" max="2311" width="10.7109375" style="2" bestFit="1" customWidth="1"/>
    <col min="2312" max="2312" width="8.42578125" style="2" bestFit="1" customWidth="1"/>
    <col min="2313" max="2313" width="10.7109375" style="2" bestFit="1" customWidth="1"/>
    <col min="2314" max="2314" width="23.85546875" style="2" customWidth="1"/>
    <col min="2315" max="2315" width="12.140625" style="2" customWidth="1"/>
    <col min="2316" max="2560" width="9.140625" style="2"/>
    <col min="2561" max="2561" width="4.7109375" style="2" customWidth="1"/>
    <col min="2562" max="2562" width="57" style="2" customWidth="1"/>
    <col min="2563" max="2563" width="12.7109375" style="2" customWidth="1"/>
    <col min="2564" max="2564" width="5.140625" style="2" bestFit="1" customWidth="1"/>
    <col min="2565" max="2565" width="4.42578125" style="2" bestFit="1" customWidth="1"/>
    <col min="2566" max="2566" width="9.7109375" style="2" customWidth="1"/>
    <col min="2567" max="2567" width="10.7109375" style="2" bestFit="1" customWidth="1"/>
    <col min="2568" max="2568" width="8.42578125" style="2" bestFit="1" customWidth="1"/>
    <col min="2569" max="2569" width="10.7109375" style="2" bestFit="1" customWidth="1"/>
    <col min="2570" max="2570" width="23.85546875" style="2" customWidth="1"/>
    <col min="2571" max="2571" width="12.140625" style="2" customWidth="1"/>
    <col min="2572" max="2816" width="9.140625" style="2"/>
    <col min="2817" max="2817" width="4.7109375" style="2" customWidth="1"/>
    <col min="2818" max="2818" width="57" style="2" customWidth="1"/>
    <col min="2819" max="2819" width="12.7109375" style="2" customWidth="1"/>
    <col min="2820" max="2820" width="5.140625" style="2" bestFit="1" customWidth="1"/>
    <col min="2821" max="2821" width="4.42578125" style="2" bestFit="1" customWidth="1"/>
    <col min="2822" max="2822" width="9.7109375" style="2" customWidth="1"/>
    <col min="2823" max="2823" width="10.7109375" style="2" bestFit="1" customWidth="1"/>
    <col min="2824" max="2824" width="8.42578125" style="2" bestFit="1" customWidth="1"/>
    <col min="2825" max="2825" width="10.7109375" style="2" bestFit="1" customWidth="1"/>
    <col min="2826" max="2826" width="23.85546875" style="2" customWidth="1"/>
    <col min="2827" max="2827" width="12.140625" style="2" customWidth="1"/>
    <col min="2828" max="3072" width="9.140625" style="2"/>
    <col min="3073" max="3073" width="4.7109375" style="2" customWidth="1"/>
    <col min="3074" max="3074" width="57" style="2" customWidth="1"/>
    <col min="3075" max="3075" width="12.7109375" style="2" customWidth="1"/>
    <col min="3076" max="3076" width="5.140625" style="2" bestFit="1" customWidth="1"/>
    <col min="3077" max="3077" width="4.42578125" style="2" bestFit="1" customWidth="1"/>
    <col min="3078" max="3078" width="9.7109375" style="2" customWidth="1"/>
    <col min="3079" max="3079" width="10.7109375" style="2" bestFit="1" customWidth="1"/>
    <col min="3080" max="3080" width="8.42578125" style="2" bestFit="1" customWidth="1"/>
    <col min="3081" max="3081" width="10.7109375" style="2" bestFit="1" customWidth="1"/>
    <col min="3082" max="3082" width="23.85546875" style="2" customWidth="1"/>
    <col min="3083" max="3083" width="12.140625" style="2" customWidth="1"/>
    <col min="3084" max="3328" width="9.140625" style="2"/>
    <col min="3329" max="3329" width="4.7109375" style="2" customWidth="1"/>
    <col min="3330" max="3330" width="57" style="2" customWidth="1"/>
    <col min="3331" max="3331" width="12.7109375" style="2" customWidth="1"/>
    <col min="3332" max="3332" width="5.140625" style="2" bestFit="1" customWidth="1"/>
    <col min="3333" max="3333" width="4.42578125" style="2" bestFit="1" customWidth="1"/>
    <col min="3334" max="3334" width="9.7109375" style="2" customWidth="1"/>
    <col min="3335" max="3335" width="10.7109375" style="2" bestFit="1" customWidth="1"/>
    <col min="3336" max="3336" width="8.42578125" style="2" bestFit="1" customWidth="1"/>
    <col min="3337" max="3337" width="10.7109375" style="2" bestFit="1" customWidth="1"/>
    <col min="3338" max="3338" width="23.85546875" style="2" customWidth="1"/>
    <col min="3339" max="3339" width="12.140625" style="2" customWidth="1"/>
    <col min="3340" max="3584" width="9.140625" style="2"/>
    <col min="3585" max="3585" width="4.7109375" style="2" customWidth="1"/>
    <col min="3586" max="3586" width="57" style="2" customWidth="1"/>
    <col min="3587" max="3587" width="12.7109375" style="2" customWidth="1"/>
    <col min="3588" max="3588" width="5.140625" style="2" bestFit="1" customWidth="1"/>
    <col min="3589" max="3589" width="4.42578125" style="2" bestFit="1" customWidth="1"/>
    <col min="3590" max="3590" width="9.7109375" style="2" customWidth="1"/>
    <col min="3591" max="3591" width="10.7109375" style="2" bestFit="1" customWidth="1"/>
    <col min="3592" max="3592" width="8.42578125" style="2" bestFit="1" customWidth="1"/>
    <col min="3593" max="3593" width="10.7109375" style="2" bestFit="1" customWidth="1"/>
    <col min="3594" max="3594" width="23.85546875" style="2" customWidth="1"/>
    <col min="3595" max="3595" width="12.140625" style="2" customWidth="1"/>
    <col min="3596" max="3840" width="9.140625" style="2"/>
    <col min="3841" max="3841" width="4.7109375" style="2" customWidth="1"/>
    <col min="3842" max="3842" width="57" style="2" customWidth="1"/>
    <col min="3843" max="3843" width="12.7109375" style="2" customWidth="1"/>
    <col min="3844" max="3844" width="5.140625" style="2" bestFit="1" customWidth="1"/>
    <col min="3845" max="3845" width="4.42578125" style="2" bestFit="1" customWidth="1"/>
    <col min="3846" max="3846" width="9.7109375" style="2" customWidth="1"/>
    <col min="3847" max="3847" width="10.7109375" style="2" bestFit="1" customWidth="1"/>
    <col min="3848" max="3848" width="8.42578125" style="2" bestFit="1" customWidth="1"/>
    <col min="3849" max="3849" width="10.7109375" style="2" bestFit="1" customWidth="1"/>
    <col min="3850" max="3850" width="23.85546875" style="2" customWidth="1"/>
    <col min="3851" max="3851" width="12.140625" style="2" customWidth="1"/>
    <col min="3852" max="4096" width="9.140625" style="2"/>
    <col min="4097" max="4097" width="4.7109375" style="2" customWidth="1"/>
    <col min="4098" max="4098" width="57" style="2" customWidth="1"/>
    <col min="4099" max="4099" width="12.7109375" style="2" customWidth="1"/>
    <col min="4100" max="4100" width="5.140625" style="2" bestFit="1" customWidth="1"/>
    <col min="4101" max="4101" width="4.42578125" style="2" bestFit="1" customWidth="1"/>
    <col min="4102" max="4102" width="9.7109375" style="2" customWidth="1"/>
    <col min="4103" max="4103" width="10.7109375" style="2" bestFit="1" customWidth="1"/>
    <col min="4104" max="4104" width="8.42578125" style="2" bestFit="1" customWidth="1"/>
    <col min="4105" max="4105" width="10.7109375" style="2" bestFit="1" customWidth="1"/>
    <col min="4106" max="4106" width="23.85546875" style="2" customWidth="1"/>
    <col min="4107" max="4107" width="12.140625" style="2" customWidth="1"/>
    <col min="4108" max="4352" width="9.140625" style="2"/>
    <col min="4353" max="4353" width="4.7109375" style="2" customWidth="1"/>
    <col min="4354" max="4354" width="57" style="2" customWidth="1"/>
    <col min="4355" max="4355" width="12.7109375" style="2" customWidth="1"/>
    <col min="4356" max="4356" width="5.140625" style="2" bestFit="1" customWidth="1"/>
    <col min="4357" max="4357" width="4.42578125" style="2" bestFit="1" customWidth="1"/>
    <col min="4358" max="4358" width="9.7109375" style="2" customWidth="1"/>
    <col min="4359" max="4359" width="10.7109375" style="2" bestFit="1" customWidth="1"/>
    <col min="4360" max="4360" width="8.42578125" style="2" bestFit="1" customWidth="1"/>
    <col min="4361" max="4361" width="10.7109375" style="2" bestFit="1" customWidth="1"/>
    <col min="4362" max="4362" width="23.85546875" style="2" customWidth="1"/>
    <col min="4363" max="4363" width="12.140625" style="2" customWidth="1"/>
    <col min="4364" max="4608" width="9.140625" style="2"/>
    <col min="4609" max="4609" width="4.7109375" style="2" customWidth="1"/>
    <col min="4610" max="4610" width="57" style="2" customWidth="1"/>
    <col min="4611" max="4611" width="12.7109375" style="2" customWidth="1"/>
    <col min="4612" max="4612" width="5.140625" style="2" bestFit="1" customWidth="1"/>
    <col min="4613" max="4613" width="4.42578125" style="2" bestFit="1" customWidth="1"/>
    <col min="4614" max="4614" width="9.7109375" style="2" customWidth="1"/>
    <col min="4615" max="4615" width="10.7109375" style="2" bestFit="1" customWidth="1"/>
    <col min="4616" max="4616" width="8.42578125" style="2" bestFit="1" customWidth="1"/>
    <col min="4617" max="4617" width="10.7109375" style="2" bestFit="1" customWidth="1"/>
    <col min="4618" max="4618" width="23.85546875" style="2" customWidth="1"/>
    <col min="4619" max="4619" width="12.140625" style="2" customWidth="1"/>
    <col min="4620" max="4864" width="9.140625" style="2"/>
    <col min="4865" max="4865" width="4.7109375" style="2" customWidth="1"/>
    <col min="4866" max="4866" width="57" style="2" customWidth="1"/>
    <col min="4867" max="4867" width="12.7109375" style="2" customWidth="1"/>
    <col min="4868" max="4868" width="5.140625" style="2" bestFit="1" customWidth="1"/>
    <col min="4869" max="4869" width="4.42578125" style="2" bestFit="1" customWidth="1"/>
    <col min="4870" max="4870" width="9.7109375" style="2" customWidth="1"/>
    <col min="4871" max="4871" width="10.7109375" style="2" bestFit="1" customWidth="1"/>
    <col min="4872" max="4872" width="8.42578125" style="2" bestFit="1" customWidth="1"/>
    <col min="4873" max="4873" width="10.7109375" style="2" bestFit="1" customWidth="1"/>
    <col min="4874" max="4874" width="23.85546875" style="2" customWidth="1"/>
    <col min="4875" max="4875" width="12.140625" style="2" customWidth="1"/>
    <col min="4876" max="5120" width="9.140625" style="2"/>
    <col min="5121" max="5121" width="4.7109375" style="2" customWidth="1"/>
    <col min="5122" max="5122" width="57" style="2" customWidth="1"/>
    <col min="5123" max="5123" width="12.7109375" style="2" customWidth="1"/>
    <col min="5124" max="5124" width="5.140625" style="2" bestFit="1" customWidth="1"/>
    <col min="5125" max="5125" width="4.42578125" style="2" bestFit="1" customWidth="1"/>
    <col min="5126" max="5126" width="9.7109375" style="2" customWidth="1"/>
    <col min="5127" max="5127" width="10.7109375" style="2" bestFit="1" customWidth="1"/>
    <col min="5128" max="5128" width="8.42578125" style="2" bestFit="1" customWidth="1"/>
    <col min="5129" max="5129" width="10.7109375" style="2" bestFit="1" customWidth="1"/>
    <col min="5130" max="5130" width="23.85546875" style="2" customWidth="1"/>
    <col min="5131" max="5131" width="12.140625" style="2" customWidth="1"/>
    <col min="5132" max="5376" width="9.140625" style="2"/>
    <col min="5377" max="5377" width="4.7109375" style="2" customWidth="1"/>
    <col min="5378" max="5378" width="57" style="2" customWidth="1"/>
    <col min="5379" max="5379" width="12.7109375" style="2" customWidth="1"/>
    <col min="5380" max="5380" width="5.140625" style="2" bestFit="1" customWidth="1"/>
    <col min="5381" max="5381" width="4.42578125" style="2" bestFit="1" customWidth="1"/>
    <col min="5382" max="5382" width="9.7109375" style="2" customWidth="1"/>
    <col min="5383" max="5383" width="10.7109375" style="2" bestFit="1" customWidth="1"/>
    <col min="5384" max="5384" width="8.42578125" style="2" bestFit="1" customWidth="1"/>
    <col min="5385" max="5385" width="10.7109375" style="2" bestFit="1" customWidth="1"/>
    <col min="5386" max="5386" width="23.85546875" style="2" customWidth="1"/>
    <col min="5387" max="5387" width="12.140625" style="2" customWidth="1"/>
    <col min="5388" max="5632" width="9.140625" style="2"/>
    <col min="5633" max="5633" width="4.7109375" style="2" customWidth="1"/>
    <col min="5634" max="5634" width="57" style="2" customWidth="1"/>
    <col min="5635" max="5635" width="12.7109375" style="2" customWidth="1"/>
    <col min="5636" max="5636" width="5.140625" style="2" bestFit="1" customWidth="1"/>
    <col min="5637" max="5637" width="4.42578125" style="2" bestFit="1" customWidth="1"/>
    <col min="5638" max="5638" width="9.7109375" style="2" customWidth="1"/>
    <col min="5639" max="5639" width="10.7109375" style="2" bestFit="1" customWidth="1"/>
    <col min="5640" max="5640" width="8.42578125" style="2" bestFit="1" customWidth="1"/>
    <col min="5641" max="5641" width="10.7109375" style="2" bestFit="1" customWidth="1"/>
    <col min="5642" max="5642" width="23.85546875" style="2" customWidth="1"/>
    <col min="5643" max="5643" width="12.140625" style="2" customWidth="1"/>
    <col min="5644" max="5888" width="9.140625" style="2"/>
    <col min="5889" max="5889" width="4.7109375" style="2" customWidth="1"/>
    <col min="5890" max="5890" width="57" style="2" customWidth="1"/>
    <col min="5891" max="5891" width="12.7109375" style="2" customWidth="1"/>
    <col min="5892" max="5892" width="5.140625" style="2" bestFit="1" customWidth="1"/>
    <col min="5893" max="5893" width="4.42578125" style="2" bestFit="1" customWidth="1"/>
    <col min="5894" max="5894" width="9.7109375" style="2" customWidth="1"/>
    <col min="5895" max="5895" width="10.7109375" style="2" bestFit="1" customWidth="1"/>
    <col min="5896" max="5896" width="8.42578125" style="2" bestFit="1" customWidth="1"/>
    <col min="5897" max="5897" width="10.7109375" style="2" bestFit="1" customWidth="1"/>
    <col min="5898" max="5898" width="23.85546875" style="2" customWidth="1"/>
    <col min="5899" max="5899" width="12.140625" style="2" customWidth="1"/>
    <col min="5900" max="6144" width="9.140625" style="2"/>
    <col min="6145" max="6145" width="4.7109375" style="2" customWidth="1"/>
    <col min="6146" max="6146" width="57" style="2" customWidth="1"/>
    <col min="6147" max="6147" width="12.7109375" style="2" customWidth="1"/>
    <col min="6148" max="6148" width="5.140625" style="2" bestFit="1" customWidth="1"/>
    <col min="6149" max="6149" width="4.42578125" style="2" bestFit="1" customWidth="1"/>
    <col min="6150" max="6150" width="9.7109375" style="2" customWidth="1"/>
    <col min="6151" max="6151" width="10.7109375" style="2" bestFit="1" customWidth="1"/>
    <col min="6152" max="6152" width="8.42578125" style="2" bestFit="1" customWidth="1"/>
    <col min="6153" max="6153" width="10.7109375" style="2" bestFit="1" customWidth="1"/>
    <col min="6154" max="6154" width="23.85546875" style="2" customWidth="1"/>
    <col min="6155" max="6155" width="12.140625" style="2" customWidth="1"/>
    <col min="6156" max="6400" width="9.140625" style="2"/>
    <col min="6401" max="6401" width="4.7109375" style="2" customWidth="1"/>
    <col min="6402" max="6402" width="57" style="2" customWidth="1"/>
    <col min="6403" max="6403" width="12.7109375" style="2" customWidth="1"/>
    <col min="6404" max="6404" width="5.140625" style="2" bestFit="1" customWidth="1"/>
    <col min="6405" max="6405" width="4.42578125" style="2" bestFit="1" customWidth="1"/>
    <col min="6406" max="6406" width="9.7109375" style="2" customWidth="1"/>
    <col min="6407" max="6407" width="10.7109375" style="2" bestFit="1" customWidth="1"/>
    <col min="6408" max="6408" width="8.42578125" style="2" bestFit="1" customWidth="1"/>
    <col min="6409" max="6409" width="10.7109375" style="2" bestFit="1" customWidth="1"/>
    <col min="6410" max="6410" width="23.85546875" style="2" customWidth="1"/>
    <col min="6411" max="6411" width="12.140625" style="2" customWidth="1"/>
    <col min="6412" max="6656" width="9.140625" style="2"/>
    <col min="6657" max="6657" width="4.7109375" style="2" customWidth="1"/>
    <col min="6658" max="6658" width="57" style="2" customWidth="1"/>
    <col min="6659" max="6659" width="12.7109375" style="2" customWidth="1"/>
    <col min="6660" max="6660" width="5.140625" style="2" bestFit="1" customWidth="1"/>
    <col min="6661" max="6661" width="4.42578125" style="2" bestFit="1" customWidth="1"/>
    <col min="6662" max="6662" width="9.7109375" style="2" customWidth="1"/>
    <col min="6663" max="6663" width="10.7109375" style="2" bestFit="1" customWidth="1"/>
    <col min="6664" max="6664" width="8.42578125" style="2" bestFit="1" customWidth="1"/>
    <col min="6665" max="6665" width="10.7109375" style="2" bestFit="1" customWidth="1"/>
    <col min="6666" max="6666" width="23.85546875" style="2" customWidth="1"/>
    <col min="6667" max="6667" width="12.140625" style="2" customWidth="1"/>
    <col min="6668" max="6912" width="9.140625" style="2"/>
    <col min="6913" max="6913" width="4.7109375" style="2" customWidth="1"/>
    <col min="6914" max="6914" width="57" style="2" customWidth="1"/>
    <col min="6915" max="6915" width="12.7109375" style="2" customWidth="1"/>
    <col min="6916" max="6916" width="5.140625" style="2" bestFit="1" customWidth="1"/>
    <col min="6917" max="6917" width="4.42578125" style="2" bestFit="1" customWidth="1"/>
    <col min="6918" max="6918" width="9.7109375" style="2" customWidth="1"/>
    <col min="6919" max="6919" width="10.7109375" style="2" bestFit="1" customWidth="1"/>
    <col min="6920" max="6920" width="8.42578125" style="2" bestFit="1" customWidth="1"/>
    <col min="6921" max="6921" width="10.7109375" style="2" bestFit="1" customWidth="1"/>
    <col min="6922" max="6922" width="23.85546875" style="2" customWidth="1"/>
    <col min="6923" max="6923" width="12.140625" style="2" customWidth="1"/>
    <col min="6924" max="7168" width="9.140625" style="2"/>
    <col min="7169" max="7169" width="4.7109375" style="2" customWidth="1"/>
    <col min="7170" max="7170" width="57" style="2" customWidth="1"/>
    <col min="7171" max="7171" width="12.7109375" style="2" customWidth="1"/>
    <col min="7172" max="7172" width="5.140625" style="2" bestFit="1" customWidth="1"/>
    <col min="7173" max="7173" width="4.42578125" style="2" bestFit="1" customWidth="1"/>
    <col min="7174" max="7174" width="9.7109375" style="2" customWidth="1"/>
    <col min="7175" max="7175" width="10.7109375" style="2" bestFit="1" customWidth="1"/>
    <col min="7176" max="7176" width="8.42578125" style="2" bestFit="1" customWidth="1"/>
    <col min="7177" max="7177" width="10.7109375" style="2" bestFit="1" customWidth="1"/>
    <col min="7178" max="7178" width="23.85546875" style="2" customWidth="1"/>
    <col min="7179" max="7179" width="12.140625" style="2" customWidth="1"/>
    <col min="7180" max="7424" width="9.140625" style="2"/>
    <col min="7425" max="7425" width="4.7109375" style="2" customWidth="1"/>
    <col min="7426" max="7426" width="57" style="2" customWidth="1"/>
    <col min="7427" max="7427" width="12.7109375" style="2" customWidth="1"/>
    <col min="7428" max="7428" width="5.140625" style="2" bestFit="1" customWidth="1"/>
    <col min="7429" max="7429" width="4.42578125" style="2" bestFit="1" customWidth="1"/>
    <col min="7430" max="7430" width="9.7109375" style="2" customWidth="1"/>
    <col min="7431" max="7431" width="10.7109375" style="2" bestFit="1" customWidth="1"/>
    <col min="7432" max="7432" width="8.42578125" style="2" bestFit="1" customWidth="1"/>
    <col min="7433" max="7433" width="10.7109375" style="2" bestFit="1" customWidth="1"/>
    <col min="7434" max="7434" width="23.85546875" style="2" customWidth="1"/>
    <col min="7435" max="7435" width="12.140625" style="2" customWidth="1"/>
    <col min="7436" max="7680" width="9.140625" style="2"/>
    <col min="7681" max="7681" width="4.7109375" style="2" customWidth="1"/>
    <col min="7682" max="7682" width="57" style="2" customWidth="1"/>
    <col min="7683" max="7683" width="12.7109375" style="2" customWidth="1"/>
    <col min="7684" max="7684" width="5.140625" style="2" bestFit="1" customWidth="1"/>
    <col min="7685" max="7685" width="4.42578125" style="2" bestFit="1" customWidth="1"/>
    <col min="7686" max="7686" width="9.7109375" style="2" customWidth="1"/>
    <col min="7687" max="7687" width="10.7109375" style="2" bestFit="1" customWidth="1"/>
    <col min="7688" max="7688" width="8.42578125" style="2" bestFit="1" customWidth="1"/>
    <col min="7689" max="7689" width="10.7109375" style="2" bestFit="1" customWidth="1"/>
    <col min="7690" max="7690" width="23.85546875" style="2" customWidth="1"/>
    <col min="7691" max="7691" width="12.140625" style="2" customWidth="1"/>
    <col min="7692" max="7936" width="9.140625" style="2"/>
    <col min="7937" max="7937" width="4.7109375" style="2" customWidth="1"/>
    <col min="7938" max="7938" width="57" style="2" customWidth="1"/>
    <col min="7939" max="7939" width="12.7109375" style="2" customWidth="1"/>
    <col min="7940" max="7940" width="5.140625" style="2" bestFit="1" customWidth="1"/>
    <col min="7941" max="7941" width="4.42578125" style="2" bestFit="1" customWidth="1"/>
    <col min="7942" max="7942" width="9.7109375" style="2" customWidth="1"/>
    <col min="7943" max="7943" width="10.7109375" style="2" bestFit="1" customWidth="1"/>
    <col min="7944" max="7944" width="8.42578125" style="2" bestFit="1" customWidth="1"/>
    <col min="7945" max="7945" width="10.7109375" style="2" bestFit="1" customWidth="1"/>
    <col min="7946" max="7946" width="23.85546875" style="2" customWidth="1"/>
    <col min="7947" max="7947" width="12.140625" style="2" customWidth="1"/>
    <col min="7948" max="8192" width="9.140625" style="2"/>
    <col min="8193" max="8193" width="4.7109375" style="2" customWidth="1"/>
    <col min="8194" max="8194" width="57" style="2" customWidth="1"/>
    <col min="8195" max="8195" width="12.7109375" style="2" customWidth="1"/>
    <col min="8196" max="8196" width="5.140625" style="2" bestFit="1" customWidth="1"/>
    <col min="8197" max="8197" width="4.42578125" style="2" bestFit="1" customWidth="1"/>
    <col min="8198" max="8198" width="9.7109375" style="2" customWidth="1"/>
    <col min="8199" max="8199" width="10.7109375" style="2" bestFit="1" customWidth="1"/>
    <col min="8200" max="8200" width="8.42578125" style="2" bestFit="1" customWidth="1"/>
    <col min="8201" max="8201" width="10.7109375" style="2" bestFit="1" customWidth="1"/>
    <col min="8202" max="8202" width="23.85546875" style="2" customWidth="1"/>
    <col min="8203" max="8203" width="12.140625" style="2" customWidth="1"/>
    <col min="8204" max="8448" width="9.140625" style="2"/>
    <col min="8449" max="8449" width="4.7109375" style="2" customWidth="1"/>
    <col min="8450" max="8450" width="57" style="2" customWidth="1"/>
    <col min="8451" max="8451" width="12.7109375" style="2" customWidth="1"/>
    <col min="8452" max="8452" width="5.140625" style="2" bestFit="1" customWidth="1"/>
    <col min="8453" max="8453" width="4.42578125" style="2" bestFit="1" customWidth="1"/>
    <col min="8454" max="8454" width="9.7109375" style="2" customWidth="1"/>
    <col min="8455" max="8455" width="10.7109375" style="2" bestFit="1" customWidth="1"/>
    <col min="8456" max="8456" width="8.42578125" style="2" bestFit="1" customWidth="1"/>
    <col min="8457" max="8457" width="10.7109375" style="2" bestFit="1" customWidth="1"/>
    <col min="8458" max="8458" width="23.85546875" style="2" customWidth="1"/>
    <col min="8459" max="8459" width="12.140625" style="2" customWidth="1"/>
    <col min="8460" max="8704" width="9.140625" style="2"/>
    <col min="8705" max="8705" width="4.7109375" style="2" customWidth="1"/>
    <col min="8706" max="8706" width="57" style="2" customWidth="1"/>
    <col min="8707" max="8707" width="12.7109375" style="2" customWidth="1"/>
    <col min="8708" max="8708" width="5.140625" style="2" bestFit="1" customWidth="1"/>
    <col min="8709" max="8709" width="4.42578125" style="2" bestFit="1" customWidth="1"/>
    <col min="8710" max="8710" width="9.7109375" style="2" customWidth="1"/>
    <col min="8711" max="8711" width="10.7109375" style="2" bestFit="1" customWidth="1"/>
    <col min="8712" max="8712" width="8.42578125" style="2" bestFit="1" customWidth="1"/>
    <col min="8713" max="8713" width="10.7109375" style="2" bestFit="1" customWidth="1"/>
    <col min="8714" max="8714" width="23.85546875" style="2" customWidth="1"/>
    <col min="8715" max="8715" width="12.140625" style="2" customWidth="1"/>
    <col min="8716" max="8960" width="9.140625" style="2"/>
    <col min="8961" max="8961" width="4.7109375" style="2" customWidth="1"/>
    <col min="8962" max="8962" width="57" style="2" customWidth="1"/>
    <col min="8963" max="8963" width="12.7109375" style="2" customWidth="1"/>
    <col min="8964" max="8964" width="5.140625" style="2" bestFit="1" customWidth="1"/>
    <col min="8965" max="8965" width="4.42578125" style="2" bestFit="1" customWidth="1"/>
    <col min="8966" max="8966" width="9.7109375" style="2" customWidth="1"/>
    <col min="8967" max="8967" width="10.7109375" style="2" bestFit="1" customWidth="1"/>
    <col min="8968" max="8968" width="8.42578125" style="2" bestFit="1" customWidth="1"/>
    <col min="8969" max="8969" width="10.7109375" style="2" bestFit="1" customWidth="1"/>
    <col min="8970" max="8970" width="23.85546875" style="2" customWidth="1"/>
    <col min="8971" max="8971" width="12.140625" style="2" customWidth="1"/>
    <col min="8972" max="9216" width="9.140625" style="2"/>
    <col min="9217" max="9217" width="4.7109375" style="2" customWidth="1"/>
    <col min="9218" max="9218" width="57" style="2" customWidth="1"/>
    <col min="9219" max="9219" width="12.7109375" style="2" customWidth="1"/>
    <col min="9220" max="9220" width="5.140625" style="2" bestFit="1" customWidth="1"/>
    <col min="9221" max="9221" width="4.42578125" style="2" bestFit="1" customWidth="1"/>
    <col min="9222" max="9222" width="9.7109375" style="2" customWidth="1"/>
    <col min="9223" max="9223" width="10.7109375" style="2" bestFit="1" customWidth="1"/>
    <col min="9224" max="9224" width="8.42578125" style="2" bestFit="1" customWidth="1"/>
    <col min="9225" max="9225" width="10.7109375" style="2" bestFit="1" customWidth="1"/>
    <col min="9226" max="9226" width="23.85546875" style="2" customWidth="1"/>
    <col min="9227" max="9227" width="12.140625" style="2" customWidth="1"/>
    <col min="9228" max="9472" width="9.140625" style="2"/>
    <col min="9473" max="9473" width="4.7109375" style="2" customWidth="1"/>
    <col min="9474" max="9474" width="57" style="2" customWidth="1"/>
    <col min="9475" max="9475" width="12.7109375" style="2" customWidth="1"/>
    <col min="9476" max="9476" width="5.140625" style="2" bestFit="1" customWidth="1"/>
    <col min="9477" max="9477" width="4.42578125" style="2" bestFit="1" customWidth="1"/>
    <col min="9478" max="9478" width="9.7109375" style="2" customWidth="1"/>
    <col min="9479" max="9479" width="10.7109375" style="2" bestFit="1" customWidth="1"/>
    <col min="9480" max="9480" width="8.42578125" style="2" bestFit="1" customWidth="1"/>
    <col min="9481" max="9481" width="10.7109375" style="2" bestFit="1" customWidth="1"/>
    <col min="9482" max="9482" width="23.85546875" style="2" customWidth="1"/>
    <col min="9483" max="9483" width="12.140625" style="2" customWidth="1"/>
    <col min="9484" max="9728" width="9.140625" style="2"/>
    <col min="9729" max="9729" width="4.7109375" style="2" customWidth="1"/>
    <col min="9730" max="9730" width="57" style="2" customWidth="1"/>
    <col min="9731" max="9731" width="12.7109375" style="2" customWidth="1"/>
    <col min="9732" max="9732" width="5.140625" style="2" bestFit="1" customWidth="1"/>
    <col min="9733" max="9733" width="4.42578125" style="2" bestFit="1" customWidth="1"/>
    <col min="9734" max="9734" width="9.7109375" style="2" customWidth="1"/>
    <col min="9735" max="9735" width="10.7109375" style="2" bestFit="1" customWidth="1"/>
    <col min="9736" max="9736" width="8.42578125" style="2" bestFit="1" customWidth="1"/>
    <col min="9737" max="9737" width="10.7109375" style="2" bestFit="1" customWidth="1"/>
    <col min="9738" max="9738" width="23.85546875" style="2" customWidth="1"/>
    <col min="9739" max="9739" width="12.140625" style="2" customWidth="1"/>
    <col min="9740" max="9984" width="9.140625" style="2"/>
    <col min="9985" max="9985" width="4.7109375" style="2" customWidth="1"/>
    <col min="9986" max="9986" width="57" style="2" customWidth="1"/>
    <col min="9987" max="9987" width="12.7109375" style="2" customWidth="1"/>
    <col min="9988" max="9988" width="5.140625" style="2" bestFit="1" customWidth="1"/>
    <col min="9989" max="9989" width="4.42578125" style="2" bestFit="1" customWidth="1"/>
    <col min="9990" max="9990" width="9.7109375" style="2" customWidth="1"/>
    <col min="9991" max="9991" width="10.7109375" style="2" bestFit="1" customWidth="1"/>
    <col min="9992" max="9992" width="8.42578125" style="2" bestFit="1" customWidth="1"/>
    <col min="9993" max="9993" width="10.7109375" style="2" bestFit="1" customWidth="1"/>
    <col min="9994" max="9994" width="23.85546875" style="2" customWidth="1"/>
    <col min="9995" max="9995" width="12.140625" style="2" customWidth="1"/>
    <col min="9996" max="10240" width="9.140625" style="2"/>
    <col min="10241" max="10241" width="4.7109375" style="2" customWidth="1"/>
    <col min="10242" max="10242" width="57" style="2" customWidth="1"/>
    <col min="10243" max="10243" width="12.7109375" style="2" customWidth="1"/>
    <col min="10244" max="10244" width="5.140625" style="2" bestFit="1" customWidth="1"/>
    <col min="10245" max="10245" width="4.42578125" style="2" bestFit="1" customWidth="1"/>
    <col min="10246" max="10246" width="9.7109375" style="2" customWidth="1"/>
    <col min="10247" max="10247" width="10.7109375" style="2" bestFit="1" customWidth="1"/>
    <col min="10248" max="10248" width="8.42578125" style="2" bestFit="1" customWidth="1"/>
    <col min="10249" max="10249" width="10.7109375" style="2" bestFit="1" customWidth="1"/>
    <col min="10250" max="10250" width="23.85546875" style="2" customWidth="1"/>
    <col min="10251" max="10251" width="12.140625" style="2" customWidth="1"/>
    <col min="10252" max="10496" width="9.140625" style="2"/>
    <col min="10497" max="10497" width="4.7109375" style="2" customWidth="1"/>
    <col min="10498" max="10498" width="57" style="2" customWidth="1"/>
    <col min="10499" max="10499" width="12.7109375" style="2" customWidth="1"/>
    <col min="10500" max="10500" width="5.140625" style="2" bestFit="1" customWidth="1"/>
    <col min="10501" max="10501" width="4.42578125" style="2" bestFit="1" customWidth="1"/>
    <col min="10502" max="10502" width="9.7109375" style="2" customWidth="1"/>
    <col min="10503" max="10503" width="10.7109375" style="2" bestFit="1" customWidth="1"/>
    <col min="10504" max="10504" width="8.42578125" style="2" bestFit="1" customWidth="1"/>
    <col min="10505" max="10505" width="10.7109375" style="2" bestFit="1" customWidth="1"/>
    <col min="10506" max="10506" width="23.85546875" style="2" customWidth="1"/>
    <col min="10507" max="10507" width="12.140625" style="2" customWidth="1"/>
    <col min="10508" max="10752" width="9.140625" style="2"/>
    <col min="10753" max="10753" width="4.7109375" style="2" customWidth="1"/>
    <col min="10754" max="10754" width="57" style="2" customWidth="1"/>
    <col min="10755" max="10755" width="12.7109375" style="2" customWidth="1"/>
    <col min="10756" max="10756" width="5.140625" style="2" bestFit="1" customWidth="1"/>
    <col min="10757" max="10757" width="4.42578125" style="2" bestFit="1" customWidth="1"/>
    <col min="10758" max="10758" width="9.7109375" style="2" customWidth="1"/>
    <col min="10759" max="10759" width="10.7109375" style="2" bestFit="1" customWidth="1"/>
    <col min="10760" max="10760" width="8.42578125" style="2" bestFit="1" customWidth="1"/>
    <col min="10761" max="10761" width="10.7109375" style="2" bestFit="1" customWidth="1"/>
    <col min="10762" max="10762" width="23.85546875" style="2" customWidth="1"/>
    <col min="10763" max="10763" width="12.140625" style="2" customWidth="1"/>
    <col min="10764" max="11008" width="9.140625" style="2"/>
    <col min="11009" max="11009" width="4.7109375" style="2" customWidth="1"/>
    <col min="11010" max="11010" width="57" style="2" customWidth="1"/>
    <col min="11011" max="11011" width="12.7109375" style="2" customWidth="1"/>
    <col min="11012" max="11012" width="5.140625" style="2" bestFit="1" customWidth="1"/>
    <col min="11013" max="11013" width="4.42578125" style="2" bestFit="1" customWidth="1"/>
    <col min="11014" max="11014" width="9.7109375" style="2" customWidth="1"/>
    <col min="11015" max="11015" width="10.7109375" style="2" bestFit="1" customWidth="1"/>
    <col min="11016" max="11016" width="8.42578125" style="2" bestFit="1" customWidth="1"/>
    <col min="11017" max="11017" width="10.7109375" style="2" bestFit="1" customWidth="1"/>
    <col min="11018" max="11018" width="23.85546875" style="2" customWidth="1"/>
    <col min="11019" max="11019" width="12.140625" style="2" customWidth="1"/>
    <col min="11020" max="11264" width="9.140625" style="2"/>
    <col min="11265" max="11265" width="4.7109375" style="2" customWidth="1"/>
    <col min="11266" max="11266" width="57" style="2" customWidth="1"/>
    <col min="11267" max="11267" width="12.7109375" style="2" customWidth="1"/>
    <col min="11268" max="11268" width="5.140625" style="2" bestFit="1" customWidth="1"/>
    <col min="11269" max="11269" width="4.42578125" style="2" bestFit="1" customWidth="1"/>
    <col min="11270" max="11270" width="9.7109375" style="2" customWidth="1"/>
    <col min="11271" max="11271" width="10.7109375" style="2" bestFit="1" customWidth="1"/>
    <col min="11272" max="11272" width="8.42578125" style="2" bestFit="1" customWidth="1"/>
    <col min="11273" max="11273" width="10.7109375" style="2" bestFit="1" customWidth="1"/>
    <col min="11274" max="11274" width="23.85546875" style="2" customWidth="1"/>
    <col min="11275" max="11275" width="12.140625" style="2" customWidth="1"/>
    <col min="11276" max="11520" width="9.140625" style="2"/>
    <col min="11521" max="11521" width="4.7109375" style="2" customWidth="1"/>
    <col min="11522" max="11522" width="57" style="2" customWidth="1"/>
    <col min="11523" max="11523" width="12.7109375" style="2" customWidth="1"/>
    <col min="11524" max="11524" width="5.140625" style="2" bestFit="1" customWidth="1"/>
    <col min="11525" max="11525" width="4.42578125" style="2" bestFit="1" customWidth="1"/>
    <col min="11526" max="11526" width="9.7109375" style="2" customWidth="1"/>
    <col min="11527" max="11527" width="10.7109375" style="2" bestFit="1" customWidth="1"/>
    <col min="11528" max="11528" width="8.42578125" style="2" bestFit="1" customWidth="1"/>
    <col min="11529" max="11529" width="10.7109375" style="2" bestFit="1" customWidth="1"/>
    <col min="11530" max="11530" width="23.85546875" style="2" customWidth="1"/>
    <col min="11531" max="11531" width="12.140625" style="2" customWidth="1"/>
    <col min="11532" max="11776" width="9.140625" style="2"/>
    <col min="11777" max="11777" width="4.7109375" style="2" customWidth="1"/>
    <col min="11778" max="11778" width="57" style="2" customWidth="1"/>
    <col min="11779" max="11779" width="12.7109375" style="2" customWidth="1"/>
    <col min="11780" max="11780" width="5.140625" style="2" bestFit="1" customWidth="1"/>
    <col min="11781" max="11781" width="4.42578125" style="2" bestFit="1" customWidth="1"/>
    <col min="11782" max="11782" width="9.7109375" style="2" customWidth="1"/>
    <col min="11783" max="11783" width="10.7109375" style="2" bestFit="1" customWidth="1"/>
    <col min="11784" max="11784" width="8.42578125" style="2" bestFit="1" customWidth="1"/>
    <col min="11785" max="11785" width="10.7109375" style="2" bestFit="1" customWidth="1"/>
    <col min="11786" max="11786" width="23.85546875" style="2" customWidth="1"/>
    <col min="11787" max="11787" width="12.140625" style="2" customWidth="1"/>
    <col min="11788" max="12032" width="9.140625" style="2"/>
    <col min="12033" max="12033" width="4.7109375" style="2" customWidth="1"/>
    <col min="12034" max="12034" width="57" style="2" customWidth="1"/>
    <col min="12035" max="12035" width="12.7109375" style="2" customWidth="1"/>
    <col min="12036" max="12036" width="5.140625" style="2" bestFit="1" customWidth="1"/>
    <col min="12037" max="12037" width="4.42578125" style="2" bestFit="1" customWidth="1"/>
    <col min="12038" max="12038" width="9.7109375" style="2" customWidth="1"/>
    <col min="12039" max="12039" width="10.7109375" style="2" bestFit="1" customWidth="1"/>
    <col min="12040" max="12040" width="8.42578125" style="2" bestFit="1" customWidth="1"/>
    <col min="12041" max="12041" width="10.7109375" style="2" bestFit="1" customWidth="1"/>
    <col min="12042" max="12042" width="23.85546875" style="2" customWidth="1"/>
    <col min="12043" max="12043" width="12.140625" style="2" customWidth="1"/>
    <col min="12044" max="12288" width="9.140625" style="2"/>
    <col min="12289" max="12289" width="4.7109375" style="2" customWidth="1"/>
    <col min="12290" max="12290" width="57" style="2" customWidth="1"/>
    <col min="12291" max="12291" width="12.7109375" style="2" customWidth="1"/>
    <col min="12292" max="12292" width="5.140625" style="2" bestFit="1" customWidth="1"/>
    <col min="12293" max="12293" width="4.42578125" style="2" bestFit="1" customWidth="1"/>
    <col min="12294" max="12294" width="9.7109375" style="2" customWidth="1"/>
    <col min="12295" max="12295" width="10.7109375" style="2" bestFit="1" customWidth="1"/>
    <col min="12296" max="12296" width="8.42578125" style="2" bestFit="1" customWidth="1"/>
    <col min="12297" max="12297" width="10.7109375" style="2" bestFit="1" customWidth="1"/>
    <col min="12298" max="12298" width="23.85546875" style="2" customWidth="1"/>
    <col min="12299" max="12299" width="12.140625" style="2" customWidth="1"/>
    <col min="12300" max="12544" width="9.140625" style="2"/>
    <col min="12545" max="12545" width="4.7109375" style="2" customWidth="1"/>
    <col min="12546" max="12546" width="57" style="2" customWidth="1"/>
    <col min="12547" max="12547" width="12.7109375" style="2" customWidth="1"/>
    <col min="12548" max="12548" width="5.140625" style="2" bestFit="1" customWidth="1"/>
    <col min="12549" max="12549" width="4.42578125" style="2" bestFit="1" customWidth="1"/>
    <col min="12550" max="12550" width="9.7109375" style="2" customWidth="1"/>
    <col min="12551" max="12551" width="10.7109375" style="2" bestFit="1" customWidth="1"/>
    <col min="12552" max="12552" width="8.42578125" style="2" bestFit="1" customWidth="1"/>
    <col min="12553" max="12553" width="10.7109375" style="2" bestFit="1" customWidth="1"/>
    <col min="12554" max="12554" width="23.85546875" style="2" customWidth="1"/>
    <col min="12555" max="12555" width="12.140625" style="2" customWidth="1"/>
    <col min="12556" max="12800" width="9.140625" style="2"/>
    <col min="12801" max="12801" width="4.7109375" style="2" customWidth="1"/>
    <col min="12802" max="12802" width="57" style="2" customWidth="1"/>
    <col min="12803" max="12803" width="12.7109375" style="2" customWidth="1"/>
    <col min="12804" max="12804" width="5.140625" style="2" bestFit="1" customWidth="1"/>
    <col min="12805" max="12805" width="4.42578125" style="2" bestFit="1" customWidth="1"/>
    <col min="12806" max="12806" width="9.7109375" style="2" customWidth="1"/>
    <col min="12807" max="12807" width="10.7109375" style="2" bestFit="1" customWidth="1"/>
    <col min="12808" max="12808" width="8.42578125" style="2" bestFit="1" customWidth="1"/>
    <col min="12809" max="12809" width="10.7109375" style="2" bestFit="1" customWidth="1"/>
    <col min="12810" max="12810" width="23.85546875" style="2" customWidth="1"/>
    <col min="12811" max="12811" width="12.140625" style="2" customWidth="1"/>
    <col min="12812" max="13056" width="9.140625" style="2"/>
    <col min="13057" max="13057" width="4.7109375" style="2" customWidth="1"/>
    <col min="13058" max="13058" width="57" style="2" customWidth="1"/>
    <col min="13059" max="13059" width="12.7109375" style="2" customWidth="1"/>
    <col min="13060" max="13060" width="5.140625" style="2" bestFit="1" customWidth="1"/>
    <col min="13061" max="13061" width="4.42578125" style="2" bestFit="1" customWidth="1"/>
    <col min="13062" max="13062" width="9.7109375" style="2" customWidth="1"/>
    <col min="13063" max="13063" width="10.7109375" style="2" bestFit="1" customWidth="1"/>
    <col min="13064" max="13064" width="8.42578125" style="2" bestFit="1" customWidth="1"/>
    <col min="13065" max="13065" width="10.7109375" style="2" bestFit="1" customWidth="1"/>
    <col min="13066" max="13066" width="23.85546875" style="2" customWidth="1"/>
    <col min="13067" max="13067" width="12.140625" style="2" customWidth="1"/>
    <col min="13068" max="13312" width="9.140625" style="2"/>
    <col min="13313" max="13313" width="4.7109375" style="2" customWidth="1"/>
    <col min="13314" max="13314" width="57" style="2" customWidth="1"/>
    <col min="13315" max="13315" width="12.7109375" style="2" customWidth="1"/>
    <col min="13316" max="13316" width="5.140625" style="2" bestFit="1" customWidth="1"/>
    <col min="13317" max="13317" width="4.42578125" style="2" bestFit="1" customWidth="1"/>
    <col min="13318" max="13318" width="9.7109375" style="2" customWidth="1"/>
    <col min="13319" max="13319" width="10.7109375" style="2" bestFit="1" customWidth="1"/>
    <col min="13320" max="13320" width="8.42578125" style="2" bestFit="1" customWidth="1"/>
    <col min="13321" max="13321" width="10.7109375" style="2" bestFit="1" customWidth="1"/>
    <col min="13322" max="13322" width="23.85546875" style="2" customWidth="1"/>
    <col min="13323" max="13323" width="12.140625" style="2" customWidth="1"/>
    <col min="13324" max="13568" width="9.140625" style="2"/>
    <col min="13569" max="13569" width="4.7109375" style="2" customWidth="1"/>
    <col min="13570" max="13570" width="57" style="2" customWidth="1"/>
    <col min="13571" max="13571" width="12.7109375" style="2" customWidth="1"/>
    <col min="13572" max="13572" width="5.140625" style="2" bestFit="1" customWidth="1"/>
    <col min="13573" max="13573" width="4.42578125" style="2" bestFit="1" customWidth="1"/>
    <col min="13574" max="13574" width="9.7109375" style="2" customWidth="1"/>
    <col min="13575" max="13575" width="10.7109375" style="2" bestFit="1" customWidth="1"/>
    <col min="13576" max="13576" width="8.42578125" style="2" bestFit="1" customWidth="1"/>
    <col min="13577" max="13577" width="10.7109375" style="2" bestFit="1" customWidth="1"/>
    <col min="13578" max="13578" width="23.85546875" style="2" customWidth="1"/>
    <col min="13579" max="13579" width="12.140625" style="2" customWidth="1"/>
    <col min="13580" max="13824" width="9.140625" style="2"/>
    <col min="13825" max="13825" width="4.7109375" style="2" customWidth="1"/>
    <col min="13826" max="13826" width="57" style="2" customWidth="1"/>
    <col min="13827" max="13827" width="12.7109375" style="2" customWidth="1"/>
    <col min="13828" max="13828" width="5.140625" style="2" bestFit="1" customWidth="1"/>
    <col min="13829" max="13829" width="4.42578125" style="2" bestFit="1" customWidth="1"/>
    <col min="13830" max="13830" width="9.7109375" style="2" customWidth="1"/>
    <col min="13831" max="13831" width="10.7109375" style="2" bestFit="1" customWidth="1"/>
    <col min="13832" max="13832" width="8.42578125" style="2" bestFit="1" customWidth="1"/>
    <col min="13833" max="13833" width="10.7109375" style="2" bestFit="1" customWidth="1"/>
    <col min="13834" max="13834" width="23.85546875" style="2" customWidth="1"/>
    <col min="13835" max="13835" width="12.140625" style="2" customWidth="1"/>
    <col min="13836" max="14080" width="9.140625" style="2"/>
    <col min="14081" max="14081" width="4.7109375" style="2" customWidth="1"/>
    <col min="14082" max="14082" width="57" style="2" customWidth="1"/>
    <col min="14083" max="14083" width="12.7109375" style="2" customWidth="1"/>
    <col min="14084" max="14084" width="5.140625" style="2" bestFit="1" customWidth="1"/>
    <col min="14085" max="14085" width="4.42578125" style="2" bestFit="1" customWidth="1"/>
    <col min="14086" max="14086" width="9.7109375" style="2" customWidth="1"/>
    <col min="14087" max="14087" width="10.7109375" style="2" bestFit="1" customWidth="1"/>
    <col min="14088" max="14088" width="8.42578125" style="2" bestFit="1" customWidth="1"/>
    <col min="14089" max="14089" width="10.7109375" style="2" bestFit="1" customWidth="1"/>
    <col min="14090" max="14090" width="23.85546875" style="2" customWidth="1"/>
    <col min="14091" max="14091" width="12.140625" style="2" customWidth="1"/>
    <col min="14092" max="14336" width="9.140625" style="2"/>
    <col min="14337" max="14337" width="4.7109375" style="2" customWidth="1"/>
    <col min="14338" max="14338" width="57" style="2" customWidth="1"/>
    <col min="14339" max="14339" width="12.7109375" style="2" customWidth="1"/>
    <col min="14340" max="14340" width="5.140625" style="2" bestFit="1" customWidth="1"/>
    <col min="14341" max="14341" width="4.42578125" style="2" bestFit="1" customWidth="1"/>
    <col min="14342" max="14342" width="9.7109375" style="2" customWidth="1"/>
    <col min="14343" max="14343" width="10.7109375" style="2" bestFit="1" customWidth="1"/>
    <col min="14344" max="14344" width="8.42578125" style="2" bestFit="1" customWidth="1"/>
    <col min="14345" max="14345" width="10.7109375" style="2" bestFit="1" customWidth="1"/>
    <col min="14346" max="14346" width="23.85546875" style="2" customWidth="1"/>
    <col min="14347" max="14347" width="12.140625" style="2" customWidth="1"/>
    <col min="14348" max="14592" width="9.140625" style="2"/>
    <col min="14593" max="14593" width="4.7109375" style="2" customWidth="1"/>
    <col min="14594" max="14594" width="57" style="2" customWidth="1"/>
    <col min="14595" max="14595" width="12.7109375" style="2" customWidth="1"/>
    <col min="14596" max="14596" width="5.140625" style="2" bestFit="1" customWidth="1"/>
    <col min="14597" max="14597" width="4.42578125" style="2" bestFit="1" customWidth="1"/>
    <col min="14598" max="14598" width="9.7109375" style="2" customWidth="1"/>
    <col min="14599" max="14599" width="10.7109375" style="2" bestFit="1" customWidth="1"/>
    <col min="14600" max="14600" width="8.42578125" style="2" bestFit="1" customWidth="1"/>
    <col min="14601" max="14601" width="10.7109375" style="2" bestFit="1" customWidth="1"/>
    <col min="14602" max="14602" width="23.85546875" style="2" customWidth="1"/>
    <col min="14603" max="14603" width="12.140625" style="2" customWidth="1"/>
    <col min="14604" max="14848" width="9.140625" style="2"/>
    <col min="14849" max="14849" width="4.7109375" style="2" customWidth="1"/>
    <col min="14850" max="14850" width="57" style="2" customWidth="1"/>
    <col min="14851" max="14851" width="12.7109375" style="2" customWidth="1"/>
    <col min="14852" max="14852" width="5.140625" style="2" bestFit="1" customWidth="1"/>
    <col min="14853" max="14853" width="4.42578125" style="2" bestFit="1" customWidth="1"/>
    <col min="14854" max="14854" width="9.7109375" style="2" customWidth="1"/>
    <col min="14855" max="14855" width="10.7109375" style="2" bestFit="1" customWidth="1"/>
    <col min="14856" max="14856" width="8.42578125" style="2" bestFit="1" customWidth="1"/>
    <col min="14857" max="14857" width="10.7109375" style="2" bestFit="1" customWidth="1"/>
    <col min="14858" max="14858" width="23.85546875" style="2" customWidth="1"/>
    <col min="14859" max="14859" width="12.140625" style="2" customWidth="1"/>
    <col min="14860" max="15104" width="9.140625" style="2"/>
    <col min="15105" max="15105" width="4.7109375" style="2" customWidth="1"/>
    <col min="15106" max="15106" width="57" style="2" customWidth="1"/>
    <col min="15107" max="15107" width="12.7109375" style="2" customWidth="1"/>
    <col min="15108" max="15108" width="5.140625" style="2" bestFit="1" customWidth="1"/>
    <col min="15109" max="15109" width="4.42578125" style="2" bestFit="1" customWidth="1"/>
    <col min="15110" max="15110" width="9.7109375" style="2" customWidth="1"/>
    <col min="15111" max="15111" width="10.7109375" style="2" bestFit="1" customWidth="1"/>
    <col min="15112" max="15112" width="8.42578125" style="2" bestFit="1" customWidth="1"/>
    <col min="15113" max="15113" width="10.7109375" style="2" bestFit="1" customWidth="1"/>
    <col min="15114" max="15114" width="23.85546875" style="2" customWidth="1"/>
    <col min="15115" max="15115" width="12.140625" style="2" customWidth="1"/>
    <col min="15116" max="15360" width="9.140625" style="2"/>
    <col min="15361" max="15361" width="4.7109375" style="2" customWidth="1"/>
    <col min="15362" max="15362" width="57" style="2" customWidth="1"/>
    <col min="15363" max="15363" width="12.7109375" style="2" customWidth="1"/>
    <col min="15364" max="15364" width="5.140625" style="2" bestFit="1" customWidth="1"/>
    <col min="15365" max="15365" width="4.42578125" style="2" bestFit="1" customWidth="1"/>
    <col min="15366" max="15366" width="9.7109375" style="2" customWidth="1"/>
    <col min="15367" max="15367" width="10.7109375" style="2" bestFit="1" customWidth="1"/>
    <col min="15368" max="15368" width="8.42578125" style="2" bestFit="1" customWidth="1"/>
    <col min="15369" max="15369" width="10.7109375" style="2" bestFit="1" customWidth="1"/>
    <col min="15370" max="15370" width="23.85546875" style="2" customWidth="1"/>
    <col min="15371" max="15371" width="12.140625" style="2" customWidth="1"/>
    <col min="15372" max="15616" width="9.140625" style="2"/>
    <col min="15617" max="15617" width="4.7109375" style="2" customWidth="1"/>
    <col min="15618" max="15618" width="57" style="2" customWidth="1"/>
    <col min="15619" max="15619" width="12.7109375" style="2" customWidth="1"/>
    <col min="15620" max="15620" width="5.140625" style="2" bestFit="1" customWidth="1"/>
    <col min="15621" max="15621" width="4.42578125" style="2" bestFit="1" customWidth="1"/>
    <col min="15622" max="15622" width="9.7109375" style="2" customWidth="1"/>
    <col min="15623" max="15623" width="10.7109375" style="2" bestFit="1" customWidth="1"/>
    <col min="15624" max="15624" width="8.42578125" style="2" bestFit="1" customWidth="1"/>
    <col min="15625" max="15625" width="10.7109375" style="2" bestFit="1" customWidth="1"/>
    <col min="15626" max="15626" width="23.85546875" style="2" customWidth="1"/>
    <col min="15627" max="15627" width="12.140625" style="2" customWidth="1"/>
    <col min="15628" max="15872" width="9.140625" style="2"/>
    <col min="15873" max="15873" width="4.7109375" style="2" customWidth="1"/>
    <col min="15874" max="15874" width="57" style="2" customWidth="1"/>
    <col min="15875" max="15875" width="12.7109375" style="2" customWidth="1"/>
    <col min="15876" max="15876" width="5.140625" style="2" bestFit="1" customWidth="1"/>
    <col min="15877" max="15877" width="4.42578125" style="2" bestFit="1" customWidth="1"/>
    <col min="15878" max="15878" width="9.7109375" style="2" customWidth="1"/>
    <col min="15879" max="15879" width="10.7109375" style="2" bestFit="1" customWidth="1"/>
    <col min="15880" max="15880" width="8.42578125" style="2" bestFit="1" customWidth="1"/>
    <col min="15881" max="15881" width="10.7109375" style="2" bestFit="1" customWidth="1"/>
    <col min="15882" max="15882" width="23.85546875" style="2" customWidth="1"/>
    <col min="15883" max="15883" width="12.140625" style="2" customWidth="1"/>
    <col min="15884" max="16128" width="9.140625" style="2"/>
    <col min="16129" max="16129" width="4.7109375" style="2" customWidth="1"/>
    <col min="16130" max="16130" width="57" style="2" customWidth="1"/>
    <col min="16131" max="16131" width="12.7109375" style="2" customWidth="1"/>
    <col min="16132" max="16132" width="5.140625" style="2" bestFit="1" customWidth="1"/>
    <col min="16133" max="16133" width="4.42578125" style="2" bestFit="1" customWidth="1"/>
    <col min="16134" max="16134" width="9.7109375" style="2" customWidth="1"/>
    <col min="16135" max="16135" width="10.7109375" style="2" bestFit="1" customWidth="1"/>
    <col min="16136" max="16136" width="8.42578125" style="2" bestFit="1" customWidth="1"/>
    <col min="16137" max="16137" width="10.7109375" style="2" bestFit="1" customWidth="1"/>
    <col min="16138" max="16138" width="23.85546875" style="2" customWidth="1"/>
    <col min="16139" max="16139" width="12.140625" style="2" customWidth="1"/>
    <col min="16140" max="16384" width="9.140625" style="2"/>
  </cols>
  <sheetData>
    <row r="1" spans="1:13" ht="18" x14ac:dyDescent="0.2">
      <c r="A1" s="211"/>
      <c r="B1" s="415" t="s">
        <v>1375</v>
      </c>
      <c r="C1" s="415"/>
      <c r="D1" s="415"/>
      <c r="E1" s="214"/>
      <c r="F1" s="209"/>
      <c r="G1" s="209"/>
      <c r="H1" s="209"/>
      <c r="I1" s="209"/>
      <c r="J1" s="209"/>
    </row>
    <row r="2" spans="1:13" ht="18" x14ac:dyDescent="0.2">
      <c r="A2" s="211"/>
      <c r="B2" s="210"/>
      <c r="C2" s="210"/>
      <c r="D2" s="210"/>
      <c r="E2" s="214"/>
      <c r="F2" s="209"/>
      <c r="G2" s="209"/>
      <c r="H2" s="209"/>
      <c r="I2" s="209"/>
      <c r="J2" s="209"/>
    </row>
    <row r="3" spans="1:13" ht="43.5" customHeight="1" x14ac:dyDescent="0.2">
      <c r="A3" s="211"/>
      <c r="B3" s="425" t="s">
        <v>1355</v>
      </c>
      <c r="C3" s="425"/>
      <c r="D3" s="425"/>
      <c r="E3" s="425"/>
      <c r="F3" s="425"/>
      <c r="G3" s="425"/>
      <c r="H3" s="212"/>
      <c r="I3" s="212"/>
      <c r="J3" s="210"/>
    </row>
    <row r="4" spans="1:13" ht="15" x14ac:dyDescent="0.25">
      <c r="A4" s="211"/>
      <c r="B4" s="213"/>
      <c r="C4" s="213"/>
      <c r="D4" s="213"/>
      <c r="E4" s="213"/>
      <c r="F4" s="213"/>
      <c r="G4" s="213"/>
      <c r="H4" s="213"/>
      <c r="I4" s="213"/>
      <c r="J4" s="209"/>
    </row>
    <row r="5" spans="1:13" ht="15" x14ac:dyDescent="0.2">
      <c r="A5" s="211"/>
      <c r="B5" s="426" t="s">
        <v>1376</v>
      </c>
      <c r="C5" s="426"/>
      <c r="D5" s="214"/>
      <c r="E5" s="214"/>
      <c r="F5" s="214"/>
      <c r="G5" s="215" t="s">
        <v>1536</v>
      </c>
      <c r="H5" s="216"/>
      <c r="I5" s="216"/>
      <c r="J5" s="209"/>
    </row>
    <row r="6" spans="1:13" ht="15" x14ac:dyDescent="0.2">
      <c r="A6" s="211"/>
      <c r="B6" s="216"/>
      <c r="C6" s="216"/>
      <c r="D6" s="214"/>
      <c r="E6" s="214"/>
      <c r="F6" s="214"/>
      <c r="G6" s="216"/>
      <c r="H6" s="216"/>
      <c r="I6" s="216"/>
      <c r="J6" s="209"/>
    </row>
    <row r="7" spans="1:13" ht="15" x14ac:dyDescent="0.2">
      <c r="A7" s="420" t="s">
        <v>0</v>
      </c>
      <c r="B7" s="420" t="s">
        <v>1</v>
      </c>
      <c r="C7" s="420" t="s">
        <v>1357</v>
      </c>
      <c r="D7" s="420" t="s">
        <v>2</v>
      </c>
      <c r="E7" s="420" t="s">
        <v>1358</v>
      </c>
      <c r="F7" s="420" t="s">
        <v>1359</v>
      </c>
      <c r="G7" s="420"/>
      <c r="H7" s="420" t="s">
        <v>1360</v>
      </c>
      <c r="I7" s="420"/>
      <c r="J7" s="209"/>
    </row>
    <row r="8" spans="1:13" ht="15" x14ac:dyDescent="0.2">
      <c r="A8" s="420"/>
      <c r="B8" s="420"/>
      <c r="C8" s="420"/>
      <c r="D8" s="420"/>
      <c r="E8" s="420"/>
      <c r="F8" s="217" t="s">
        <v>1361</v>
      </c>
      <c r="G8" s="217" t="s">
        <v>1170</v>
      </c>
      <c r="H8" s="217" t="s">
        <v>1361</v>
      </c>
      <c r="I8" s="217" t="s">
        <v>1170</v>
      </c>
      <c r="J8" s="209"/>
    </row>
    <row r="9" spans="1:13" ht="15" x14ac:dyDescent="0.2">
      <c r="A9" s="217">
        <v>1</v>
      </c>
      <c r="B9" s="240">
        <v>2</v>
      </c>
      <c r="C9" s="217">
        <v>3</v>
      </c>
      <c r="D9" s="217">
        <v>4</v>
      </c>
      <c r="E9" s="217">
        <v>5</v>
      </c>
      <c r="F9" s="241">
        <v>6</v>
      </c>
      <c r="G9" s="241">
        <v>7</v>
      </c>
      <c r="H9" s="217">
        <v>8</v>
      </c>
      <c r="I9" s="217">
        <v>9</v>
      </c>
      <c r="J9" s="193"/>
      <c r="K9" s="219"/>
    </row>
    <row r="10" spans="1:13" ht="28.5" x14ac:dyDescent="0.2">
      <c r="A10" s="220">
        <v>1</v>
      </c>
      <c r="B10" s="242" t="s">
        <v>1377</v>
      </c>
      <c r="C10" s="36">
        <v>7131300046</v>
      </c>
      <c r="D10" s="36" t="s">
        <v>16</v>
      </c>
      <c r="E10" s="36">
        <v>1</v>
      </c>
      <c r="F10" s="194">
        <f>VLOOKUP(C10,'SOR RATE 2025-26'!A:D,4,0)</f>
        <v>1948.97</v>
      </c>
      <c r="G10" s="243">
        <f>E10*F10</f>
        <v>1948.97</v>
      </c>
      <c r="H10" s="221">
        <f>+F10</f>
        <v>1948.97</v>
      </c>
      <c r="I10" s="221">
        <f>E10*H10</f>
        <v>1948.97</v>
      </c>
      <c r="J10" s="244"/>
    </row>
    <row r="11" spans="1:13" ht="18" customHeight="1" x14ac:dyDescent="0.2">
      <c r="A11" s="36">
        <v>2</v>
      </c>
      <c r="B11" s="245" t="s">
        <v>1378</v>
      </c>
      <c r="C11" s="36">
        <v>7130311028</v>
      </c>
      <c r="D11" s="36" t="s">
        <v>6</v>
      </c>
      <c r="E11" s="36">
        <v>30</v>
      </c>
      <c r="F11" s="194">
        <f>VLOOKUP(C11,'SOR RATE 2025-26'!A:D,4,0)</f>
        <v>93.27</v>
      </c>
      <c r="G11" s="221">
        <f>F11*E11</f>
        <v>2798.1</v>
      </c>
      <c r="H11" s="221"/>
      <c r="I11" s="221"/>
      <c r="J11" s="10"/>
    </row>
    <row r="12" spans="1:13" ht="28.5" x14ac:dyDescent="0.2">
      <c r="A12" s="36">
        <v>3</v>
      </c>
      <c r="B12" s="245" t="s">
        <v>1379</v>
      </c>
      <c r="C12" s="200">
        <v>7130310040</v>
      </c>
      <c r="D12" s="36" t="s">
        <v>6</v>
      </c>
      <c r="E12" s="36">
        <v>30</v>
      </c>
      <c r="F12" s="194"/>
      <c r="G12" s="221"/>
      <c r="H12" s="194">
        <f>VLOOKUP(C12,'SOR RATE 2025-26'!A:D,4,0)</f>
        <v>82.57</v>
      </c>
      <c r="I12" s="221">
        <f>E12*H12</f>
        <v>2477.1</v>
      </c>
      <c r="J12" s="209"/>
    </row>
    <row r="13" spans="1:13" ht="16.5" customHeight="1" x14ac:dyDescent="0.2">
      <c r="A13" s="220">
        <v>4</v>
      </c>
      <c r="B13" s="35" t="s">
        <v>1365</v>
      </c>
      <c r="C13" s="36">
        <v>7130820101</v>
      </c>
      <c r="D13" s="36" t="s">
        <v>16</v>
      </c>
      <c r="E13" s="36">
        <v>2</v>
      </c>
      <c r="F13" s="194">
        <f>VLOOKUP(C13,'SOR RATE 2025-26'!A:D,4,0)</f>
        <v>13.71</v>
      </c>
      <c r="G13" s="221">
        <f>F13*E13</f>
        <v>27.42</v>
      </c>
      <c r="H13" s="221">
        <f t="shared" ref="H13:H18" si="0">+F13</f>
        <v>13.71</v>
      </c>
      <c r="I13" s="221">
        <f>E13*H13</f>
        <v>27.42</v>
      </c>
    </row>
    <row r="14" spans="1:13" ht="16.5" customHeight="1" x14ac:dyDescent="0.2">
      <c r="A14" s="220">
        <v>5</v>
      </c>
      <c r="B14" s="35" t="s">
        <v>1366</v>
      </c>
      <c r="C14" s="36">
        <v>7130820206</v>
      </c>
      <c r="D14" s="36" t="s">
        <v>16</v>
      </c>
      <c r="E14" s="36">
        <v>2</v>
      </c>
      <c r="F14" s="194">
        <f>VLOOKUP(C14,'SOR RATE 2025-26'!A:D,4,0)</f>
        <v>47.37</v>
      </c>
      <c r="G14" s="221">
        <f>F14*E14</f>
        <v>94.74</v>
      </c>
      <c r="H14" s="221">
        <f t="shared" si="0"/>
        <v>47.37</v>
      </c>
      <c r="I14" s="221">
        <f>E14*H14</f>
        <v>94.74</v>
      </c>
    </row>
    <row r="15" spans="1:13" ht="42.75" x14ac:dyDescent="0.2">
      <c r="A15" s="220">
        <v>6</v>
      </c>
      <c r="B15" s="245" t="s">
        <v>947</v>
      </c>
      <c r="C15" s="36">
        <v>7132455002</v>
      </c>
      <c r="D15" s="36" t="s">
        <v>1380</v>
      </c>
      <c r="E15" s="36">
        <v>1</v>
      </c>
      <c r="F15" s="194">
        <f>VLOOKUP(C15,'SOR RATE 2025-26'!A:D,4,0)</f>
        <v>408.55</v>
      </c>
      <c r="G15" s="221">
        <f t="shared" ref="G15:G18" si="1">F15*E15</f>
        <v>408.55</v>
      </c>
      <c r="H15" s="221">
        <f t="shared" si="0"/>
        <v>408.55</v>
      </c>
      <c r="I15" s="221">
        <f t="shared" ref="I15:I17" si="2">E15*H15</f>
        <v>408.55</v>
      </c>
      <c r="J15" s="209"/>
      <c r="K15" s="209"/>
      <c r="L15" s="209"/>
      <c r="M15" s="209"/>
    </row>
    <row r="16" spans="1:13" ht="16.5" customHeight="1" x14ac:dyDescent="0.2">
      <c r="A16" s="220">
        <v>7</v>
      </c>
      <c r="B16" s="245" t="s">
        <v>961</v>
      </c>
      <c r="C16" s="36">
        <v>7132476007</v>
      </c>
      <c r="D16" s="36" t="s">
        <v>960</v>
      </c>
      <c r="E16" s="36">
        <v>1</v>
      </c>
      <c r="F16" s="194">
        <v>20.697199999999999</v>
      </c>
      <c r="G16" s="221">
        <f>F16*E16</f>
        <v>20.697199999999999</v>
      </c>
      <c r="H16" s="221">
        <f t="shared" si="0"/>
        <v>20.697199999999999</v>
      </c>
      <c r="I16" s="221">
        <f>E16*H16</f>
        <v>20.697199999999999</v>
      </c>
      <c r="J16" s="288"/>
    </row>
    <row r="17" spans="1:11" ht="16.5" customHeight="1" x14ac:dyDescent="0.2">
      <c r="A17" s="36">
        <v>8</v>
      </c>
      <c r="B17" s="245" t="s">
        <v>1381</v>
      </c>
      <c r="C17" s="36"/>
      <c r="D17" s="36" t="s">
        <v>1368</v>
      </c>
      <c r="E17" s="36">
        <v>1</v>
      </c>
      <c r="F17" s="221">
        <v>40</v>
      </c>
      <c r="G17" s="221">
        <f t="shared" si="1"/>
        <v>40</v>
      </c>
      <c r="H17" s="221">
        <f t="shared" si="0"/>
        <v>40</v>
      </c>
      <c r="I17" s="221">
        <f t="shared" si="2"/>
        <v>40</v>
      </c>
      <c r="J17" s="209"/>
    </row>
    <row r="18" spans="1:11" ht="16.5" customHeight="1" x14ac:dyDescent="0.2">
      <c r="A18" s="36">
        <v>9</v>
      </c>
      <c r="B18" s="245" t="s">
        <v>1369</v>
      </c>
      <c r="C18" s="282"/>
      <c r="D18" s="36" t="s">
        <v>1368</v>
      </c>
      <c r="E18" s="36">
        <v>1</v>
      </c>
      <c r="F18" s="221">
        <v>30</v>
      </c>
      <c r="G18" s="221">
        <f t="shared" si="1"/>
        <v>30</v>
      </c>
      <c r="H18" s="221">
        <f t="shared" si="0"/>
        <v>30</v>
      </c>
      <c r="I18" s="221">
        <f>E18*H18</f>
        <v>30</v>
      </c>
      <c r="J18" s="209"/>
    </row>
    <row r="19" spans="1:11" ht="17.25" customHeight="1" x14ac:dyDescent="0.2">
      <c r="A19" s="217">
        <v>10</v>
      </c>
      <c r="B19" s="222" t="s">
        <v>13</v>
      </c>
      <c r="C19" s="222"/>
      <c r="D19" s="222"/>
      <c r="E19" s="222"/>
      <c r="F19" s="222"/>
      <c r="G19" s="223">
        <f>SUM(G10:G18)</f>
        <v>5368.4771999999994</v>
      </c>
      <c r="H19" s="223"/>
      <c r="I19" s="223">
        <f>I10+I12+I13+I14+I15+I16+I17+I18</f>
        <v>5047.4771999999994</v>
      </c>
      <c r="J19" s="224"/>
      <c r="K19" s="225"/>
    </row>
    <row r="20" spans="1:11" ht="17.25" customHeight="1" x14ac:dyDescent="0.2">
      <c r="A20" s="226">
        <v>11</v>
      </c>
      <c r="B20" s="222" t="s">
        <v>14</v>
      </c>
      <c r="C20" s="222"/>
      <c r="D20" s="222"/>
      <c r="E20" s="222"/>
      <c r="F20" s="222"/>
      <c r="G20" s="223">
        <f>G19/1.18</f>
        <v>4549.5569491525421</v>
      </c>
      <c r="H20" s="223"/>
      <c r="I20" s="223">
        <f>I19/1.18</f>
        <v>4277.5230508474569</v>
      </c>
      <c r="J20" s="224"/>
      <c r="K20" s="225"/>
    </row>
    <row r="21" spans="1:11" ht="17.25" customHeight="1" x14ac:dyDescent="0.2">
      <c r="A21" s="227">
        <v>12</v>
      </c>
      <c r="B21" s="228" t="s">
        <v>1462</v>
      </c>
      <c r="C21" s="186"/>
      <c r="D21" s="186"/>
      <c r="E21" s="186"/>
      <c r="F21" s="340">
        <v>7.4999999999999997E-2</v>
      </c>
      <c r="G21" s="221">
        <f>G20*F21</f>
        <v>341.21677118644067</v>
      </c>
      <c r="H21" s="230">
        <v>7.4999999999999997E-2</v>
      </c>
      <c r="I21" s="221">
        <f>I20*H21</f>
        <v>320.81422881355928</v>
      </c>
      <c r="J21" s="11"/>
      <c r="K21" s="224"/>
    </row>
    <row r="22" spans="1:11" ht="17.25" customHeight="1" x14ac:dyDescent="0.2">
      <c r="A22" s="220">
        <v>13</v>
      </c>
      <c r="B22" s="421" t="s">
        <v>1382</v>
      </c>
      <c r="C22" s="422"/>
      <c r="D22" s="421" t="s">
        <v>1383</v>
      </c>
      <c r="E22" s="423"/>
      <c r="F22" s="422"/>
      <c r="G22" s="221">
        <v>896.34</v>
      </c>
      <c r="H22" s="221"/>
      <c r="I22" s="221">
        <v>896.34</v>
      </c>
      <c r="J22" s="209"/>
    </row>
    <row r="23" spans="1:11" ht="17.25" customHeight="1" x14ac:dyDescent="0.2">
      <c r="A23" s="220">
        <v>14</v>
      </c>
      <c r="B23" s="187" t="s">
        <v>1407</v>
      </c>
      <c r="C23" s="231"/>
      <c r="D23" s="235"/>
      <c r="E23" s="235"/>
      <c r="F23" s="282"/>
      <c r="G23" s="221"/>
      <c r="H23" s="221"/>
      <c r="I23" s="221"/>
      <c r="J23" s="283"/>
    </row>
    <row r="24" spans="1:11" s="281" customFormat="1" ht="17.25" customHeight="1" x14ac:dyDescent="0.2">
      <c r="A24" s="276" t="s">
        <v>1155</v>
      </c>
      <c r="B24" s="35" t="s">
        <v>1463</v>
      </c>
      <c r="C24" s="277"/>
      <c r="D24" s="278"/>
      <c r="E24" s="278"/>
      <c r="F24" s="279">
        <v>0.02</v>
      </c>
      <c r="G24" s="280">
        <f>F24*G20</f>
        <v>90.991138983050845</v>
      </c>
      <c r="H24" s="280">
        <v>0.02</v>
      </c>
      <c r="I24" s="280">
        <f>H24*I20</f>
        <v>85.550461016949143</v>
      </c>
      <c r="J24" s="283"/>
    </row>
    <row r="25" spans="1:11" ht="33.75" customHeight="1" x14ac:dyDescent="0.2">
      <c r="A25" s="220">
        <v>15</v>
      </c>
      <c r="B25" s="234" t="s">
        <v>1464</v>
      </c>
      <c r="C25" s="235"/>
      <c r="D25" s="235"/>
      <c r="E25" s="235"/>
      <c r="F25" s="235"/>
      <c r="G25" s="194">
        <f>(G20+G21+G22+G24)*0.125</f>
        <v>734.76310741525413</v>
      </c>
      <c r="H25" s="194"/>
      <c r="I25" s="194">
        <f>(I20+I21+I22+I24)*0.125</f>
        <v>697.52846758474573</v>
      </c>
      <c r="J25" s="209"/>
    </row>
    <row r="26" spans="1:11" ht="30" x14ac:dyDescent="0.2">
      <c r="A26" s="217">
        <v>16</v>
      </c>
      <c r="B26" s="246" t="s">
        <v>1465</v>
      </c>
      <c r="C26" s="235"/>
      <c r="D26" s="235"/>
      <c r="E26" s="235"/>
      <c r="F26" s="235"/>
      <c r="G26" s="223">
        <f>G20+G21+G22+G24+G25</f>
        <v>6612.8679667372871</v>
      </c>
      <c r="H26" s="221"/>
      <c r="I26" s="223">
        <f>I20+I21+I22+I24+I25</f>
        <v>6277.7562082627119</v>
      </c>
      <c r="J26" s="209"/>
    </row>
    <row r="27" spans="1:11" ht="17.25" customHeight="1" x14ac:dyDescent="0.2">
      <c r="A27" s="36">
        <v>17</v>
      </c>
      <c r="B27" s="228" t="s">
        <v>1459</v>
      </c>
      <c r="C27" s="235"/>
      <c r="D27" s="235"/>
      <c r="E27" s="235"/>
      <c r="F27" s="36">
        <v>0.09</v>
      </c>
      <c r="G27" s="221">
        <f>F27*G26</f>
        <v>595.15811700635584</v>
      </c>
      <c r="H27" s="36">
        <v>0.09</v>
      </c>
      <c r="I27" s="221">
        <f>H27*I26</f>
        <v>564.99805874364404</v>
      </c>
      <c r="J27" s="209"/>
    </row>
    <row r="28" spans="1:11" ht="17.25" customHeight="1" x14ac:dyDescent="0.2">
      <c r="A28" s="36">
        <v>18</v>
      </c>
      <c r="B28" s="228" t="s">
        <v>1460</v>
      </c>
      <c r="C28" s="235"/>
      <c r="D28" s="235"/>
      <c r="E28" s="235"/>
      <c r="F28" s="36">
        <v>0.09</v>
      </c>
      <c r="G28" s="221">
        <f>F28*G26</f>
        <v>595.15811700635584</v>
      </c>
      <c r="H28" s="36">
        <v>0.09</v>
      </c>
      <c r="I28" s="221">
        <f>H28*I26</f>
        <v>564.99805874364404</v>
      </c>
      <c r="J28" s="209"/>
    </row>
    <row r="29" spans="1:11" ht="17.25" customHeight="1" x14ac:dyDescent="0.2">
      <c r="A29" s="36">
        <v>19</v>
      </c>
      <c r="B29" s="228" t="s">
        <v>1466</v>
      </c>
      <c r="C29" s="235"/>
      <c r="D29" s="235"/>
      <c r="E29" s="235"/>
      <c r="F29" s="235"/>
      <c r="G29" s="221">
        <f>G26+G27+G28</f>
        <v>7803.1842007499981</v>
      </c>
      <c r="H29" s="221"/>
      <c r="I29" s="221">
        <f>I26+I27+I28</f>
        <v>7407.7523257499997</v>
      </c>
      <c r="J29" s="209"/>
    </row>
    <row r="30" spans="1:11" ht="17.25" customHeight="1" x14ac:dyDescent="0.2">
      <c r="A30" s="247">
        <v>20</v>
      </c>
      <c r="B30" s="427" t="s">
        <v>1384</v>
      </c>
      <c r="C30" s="428"/>
      <c r="D30" s="428"/>
      <c r="E30" s="428"/>
      <c r="F30" s="429"/>
      <c r="G30" s="223">
        <f>+G29</f>
        <v>7803.1842007499981</v>
      </c>
      <c r="H30" s="223"/>
      <c r="I30" s="223">
        <f>+I29</f>
        <v>7407.7523257499997</v>
      </c>
      <c r="J30" s="209"/>
    </row>
    <row r="31" spans="1:11" ht="17.25" customHeight="1" x14ac:dyDescent="0.25">
      <c r="A31" s="247">
        <v>21</v>
      </c>
      <c r="B31" s="427" t="s">
        <v>1385</v>
      </c>
      <c r="C31" s="428"/>
      <c r="D31" s="428"/>
      <c r="E31" s="428"/>
      <c r="F31" s="429"/>
      <c r="G31" s="248">
        <f>ROUND(G30,0)</f>
        <v>7803</v>
      </c>
      <c r="H31" s="248"/>
      <c r="I31" s="248">
        <f>ROUND(I30,0)</f>
        <v>7408</v>
      </c>
      <c r="J31" s="209"/>
    </row>
    <row r="32" spans="1:11" ht="17.25" customHeight="1" x14ac:dyDescent="0.2">
      <c r="A32" s="249"/>
      <c r="B32" s="186" t="s">
        <v>1386</v>
      </c>
      <c r="C32" s="186"/>
      <c r="D32" s="250"/>
      <c r="E32" s="251">
        <v>100</v>
      </c>
      <c r="F32" s="252"/>
      <c r="G32" s="252"/>
      <c r="H32" s="252"/>
      <c r="I32" s="252"/>
      <c r="J32" s="209"/>
    </row>
    <row r="33" spans="1:10" ht="15.75" x14ac:dyDescent="0.2">
      <c r="A33" s="249"/>
      <c r="B33" s="189" t="s">
        <v>1387</v>
      </c>
      <c r="C33" s="189"/>
      <c r="D33" s="253"/>
      <c r="E33" s="252"/>
      <c r="F33" s="252"/>
      <c r="G33" s="223">
        <f>E32*G30</f>
        <v>780318.4200749998</v>
      </c>
      <c r="H33" s="223"/>
      <c r="I33" s="223">
        <f>E32*I30</f>
        <v>740775.23257500003</v>
      </c>
      <c r="J33" s="209"/>
    </row>
    <row r="34" spans="1:10" ht="15.75" x14ac:dyDescent="0.2">
      <c r="A34" s="249"/>
      <c r="B34" s="189" t="s">
        <v>1388</v>
      </c>
      <c r="C34" s="189"/>
      <c r="D34" s="253"/>
      <c r="E34" s="252"/>
      <c r="F34" s="252"/>
      <c r="G34" s="223">
        <f>ROUND(G33,0)</f>
        <v>780318</v>
      </c>
      <c r="H34" s="223"/>
      <c r="I34" s="223">
        <f>ROUND(I33,0)</f>
        <v>740775</v>
      </c>
      <c r="J34" s="209"/>
    </row>
    <row r="35" spans="1:10" ht="15.75" x14ac:dyDescent="0.2">
      <c r="A35" s="211"/>
      <c r="B35" s="254"/>
      <c r="C35" s="254"/>
      <c r="D35" s="239"/>
      <c r="E35" s="255"/>
      <c r="F35" s="255"/>
      <c r="G35" s="255"/>
      <c r="H35" s="255"/>
      <c r="I35" s="255"/>
      <c r="J35" s="209"/>
    </row>
    <row r="36" spans="1:10" ht="15" x14ac:dyDescent="0.2">
      <c r="A36" s="412" t="s">
        <v>1408</v>
      </c>
      <c r="B36" s="412"/>
      <c r="C36" s="412"/>
      <c r="D36" s="412"/>
      <c r="E36" s="412"/>
      <c r="F36" s="412"/>
      <c r="G36" s="192"/>
      <c r="H36" s="15"/>
      <c r="I36" s="15"/>
    </row>
    <row r="37" spans="1:10" ht="45.75" customHeight="1" x14ac:dyDescent="0.2">
      <c r="A37" s="285"/>
      <c r="B37" s="407" t="s">
        <v>1547</v>
      </c>
      <c r="C37" s="407"/>
      <c r="D37" s="407"/>
      <c r="E37" s="407"/>
      <c r="F37" s="407"/>
      <c r="G37" s="407"/>
      <c r="H37" s="407"/>
      <c r="I37" s="407"/>
    </row>
  </sheetData>
  <mergeCells count="16">
    <mergeCell ref="A36:F36"/>
    <mergeCell ref="B37:I37"/>
    <mergeCell ref="B1:D1"/>
    <mergeCell ref="B3:G3"/>
    <mergeCell ref="B5:C5"/>
    <mergeCell ref="A7:A8"/>
    <mergeCell ref="B7:B8"/>
    <mergeCell ref="C7:C8"/>
    <mergeCell ref="D7:D8"/>
    <mergeCell ref="E7:E8"/>
    <mergeCell ref="F7:G7"/>
    <mergeCell ref="H7:I7"/>
    <mergeCell ref="B22:C22"/>
    <mergeCell ref="D22:F22"/>
    <mergeCell ref="B30:F30"/>
    <mergeCell ref="B31:F31"/>
  </mergeCells>
  <conditionalFormatting sqref="B19:B20">
    <cfRule type="cellIs" dxfId="6" priority="1" stopIfTrue="1" operator="equal">
      <formula>"?"</formula>
    </cfRule>
  </conditionalFormatting>
  <conditionalFormatting sqref="D32 G33:I34 D35">
    <cfRule type="cellIs" dxfId="5" priority="3" stopIfTrue="1" operator="equal">
      <formula>"?"</formula>
    </cfRule>
  </conditionalFormatting>
  <pageMargins left="0.7" right="0.7" top="0.75" bottom="0.75" header="0.3" footer="0.3"/>
  <pageSetup paperSize="9" scale="54"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B3" sqref="B3:G3"/>
    </sheetView>
  </sheetViews>
  <sheetFormatPr defaultRowHeight="12.75" x14ac:dyDescent="0.2"/>
  <cols>
    <col min="1" max="1" width="4.7109375" style="5" customWidth="1"/>
    <col min="2" max="2" width="55.140625" style="2" customWidth="1"/>
    <col min="3" max="3" width="14.5703125" style="2" bestFit="1" customWidth="1"/>
    <col min="4" max="4" width="10.140625" style="2" customWidth="1"/>
    <col min="5" max="5" width="8.140625" style="2" customWidth="1"/>
    <col min="6" max="6" width="9.5703125" style="2" bestFit="1" customWidth="1"/>
    <col min="7" max="7" width="13.7109375" style="2" customWidth="1"/>
    <col min="8" max="8" width="23.7109375" style="2" customWidth="1"/>
    <col min="9" max="9" width="17.5703125" style="2" customWidth="1"/>
    <col min="10" max="10" width="17" style="2" customWidth="1"/>
    <col min="11" max="256" width="9.140625" style="2"/>
    <col min="257" max="257" width="4.7109375" style="2" customWidth="1"/>
    <col min="258" max="258" width="46.28515625" style="2" customWidth="1"/>
    <col min="259" max="259" width="14.5703125" style="2" bestFit="1" customWidth="1"/>
    <col min="260" max="260" width="10.140625" style="2" customWidth="1"/>
    <col min="261" max="261" width="8.140625" style="2" customWidth="1"/>
    <col min="262" max="262" width="9.5703125" style="2" bestFit="1" customWidth="1"/>
    <col min="263" max="263" width="13.7109375" style="2" customWidth="1"/>
    <col min="264" max="264" width="23.7109375" style="2" customWidth="1"/>
    <col min="265" max="265" width="17.5703125" style="2" customWidth="1"/>
    <col min="266" max="266" width="17" style="2" customWidth="1"/>
    <col min="267" max="512" width="9.140625" style="2"/>
    <col min="513" max="513" width="4.7109375" style="2" customWidth="1"/>
    <col min="514" max="514" width="46.28515625" style="2" customWidth="1"/>
    <col min="515" max="515" width="14.5703125" style="2" bestFit="1" customWidth="1"/>
    <col min="516" max="516" width="10.140625" style="2" customWidth="1"/>
    <col min="517" max="517" width="8.140625" style="2" customWidth="1"/>
    <col min="518" max="518" width="9.5703125" style="2" bestFit="1" customWidth="1"/>
    <col min="519" max="519" width="13.7109375" style="2" customWidth="1"/>
    <col min="520" max="520" width="23.7109375" style="2" customWidth="1"/>
    <col min="521" max="521" width="17.5703125" style="2" customWidth="1"/>
    <col min="522" max="522" width="17" style="2" customWidth="1"/>
    <col min="523" max="768" width="9.140625" style="2"/>
    <col min="769" max="769" width="4.7109375" style="2" customWidth="1"/>
    <col min="770" max="770" width="46.28515625" style="2" customWidth="1"/>
    <col min="771" max="771" width="14.5703125" style="2" bestFit="1" customWidth="1"/>
    <col min="772" max="772" width="10.140625" style="2" customWidth="1"/>
    <col min="773" max="773" width="8.140625" style="2" customWidth="1"/>
    <col min="774" max="774" width="9.5703125" style="2" bestFit="1" customWidth="1"/>
    <col min="775" max="775" width="13.7109375" style="2" customWidth="1"/>
    <col min="776" max="776" width="23.7109375" style="2" customWidth="1"/>
    <col min="777" max="777" width="17.5703125" style="2" customWidth="1"/>
    <col min="778" max="778" width="17" style="2" customWidth="1"/>
    <col min="779" max="1024" width="9.140625" style="2"/>
    <col min="1025" max="1025" width="4.7109375" style="2" customWidth="1"/>
    <col min="1026" max="1026" width="46.28515625" style="2" customWidth="1"/>
    <col min="1027" max="1027" width="14.5703125" style="2" bestFit="1" customWidth="1"/>
    <col min="1028" max="1028" width="10.140625" style="2" customWidth="1"/>
    <col min="1029" max="1029" width="8.140625" style="2" customWidth="1"/>
    <col min="1030" max="1030" width="9.5703125" style="2" bestFit="1" customWidth="1"/>
    <col min="1031" max="1031" width="13.7109375" style="2" customWidth="1"/>
    <col min="1032" max="1032" width="23.7109375" style="2" customWidth="1"/>
    <col min="1033" max="1033" width="17.5703125" style="2" customWidth="1"/>
    <col min="1034" max="1034" width="17" style="2" customWidth="1"/>
    <col min="1035" max="1280" width="9.140625" style="2"/>
    <col min="1281" max="1281" width="4.7109375" style="2" customWidth="1"/>
    <col min="1282" max="1282" width="46.28515625" style="2" customWidth="1"/>
    <col min="1283" max="1283" width="14.5703125" style="2" bestFit="1" customWidth="1"/>
    <col min="1284" max="1284" width="10.140625" style="2" customWidth="1"/>
    <col min="1285" max="1285" width="8.140625" style="2" customWidth="1"/>
    <col min="1286" max="1286" width="9.5703125" style="2" bestFit="1" customWidth="1"/>
    <col min="1287" max="1287" width="13.7109375" style="2" customWidth="1"/>
    <col min="1288" max="1288" width="23.7109375" style="2" customWidth="1"/>
    <col min="1289" max="1289" width="17.5703125" style="2" customWidth="1"/>
    <col min="1290" max="1290" width="17" style="2" customWidth="1"/>
    <col min="1291" max="1536" width="9.140625" style="2"/>
    <col min="1537" max="1537" width="4.7109375" style="2" customWidth="1"/>
    <col min="1538" max="1538" width="46.28515625" style="2" customWidth="1"/>
    <col min="1539" max="1539" width="14.5703125" style="2" bestFit="1" customWidth="1"/>
    <col min="1540" max="1540" width="10.140625" style="2" customWidth="1"/>
    <col min="1541" max="1541" width="8.140625" style="2" customWidth="1"/>
    <col min="1542" max="1542" width="9.5703125" style="2" bestFit="1" customWidth="1"/>
    <col min="1543" max="1543" width="13.7109375" style="2" customWidth="1"/>
    <col min="1544" max="1544" width="23.7109375" style="2" customWidth="1"/>
    <col min="1545" max="1545" width="17.5703125" style="2" customWidth="1"/>
    <col min="1546" max="1546" width="17" style="2" customWidth="1"/>
    <col min="1547" max="1792" width="9.140625" style="2"/>
    <col min="1793" max="1793" width="4.7109375" style="2" customWidth="1"/>
    <col min="1794" max="1794" width="46.28515625" style="2" customWidth="1"/>
    <col min="1795" max="1795" width="14.5703125" style="2" bestFit="1" customWidth="1"/>
    <col min="1796" max="1796" width="10.140625" style="2" customWidth="1"/>
    <col min="1797" max="1797" width="8.140625" style="2" customWidth="1"/>
    <col min="1798" max="1798" width="9.5703125" style="2" bestFit="1" customWidth="1"/>
    <col min="1799" max="1799" width="13.7109375" style="2" customWidth="1"/>
    <col min="1800" max="1800" width="23.7109375" style="2" customWidth="1"/>
    <col min="1801" max="1801" width="17.5703125" style="2" customWidth="1"/>
    <col min="1802" max="1802" width="17" style="2" customWidth="1"/>
    <col min="1803" max="2048" width="9.140625" style="2"/>
    <col min="2049" max="2049" width="4.7109375" style="2" customWidth="1"/>
    <col min="2050" max="2050" width="46.28515625" style="2" customWidth="1"/>
    <col min="2051" max="2051" width="14.5703125" style="2" bestFit="1" customWidth="1"/>
    <col min="2052" max="2052" width="10.140625" style="2" customWidth="1"/>
    <col min="2053" max="2053" width="8.140625" style="2" customWidth="1"/>
    <col min="2054" max="2054" width="9.5703125" style="2" bestFit="1" customWidth="1"/>
    <col min="2055" max="2055" width="13.7109375" style="2" customWidth="1"/>
    <col min="2056" max="2056" width="23.7109375" style="2" customWidth="1"/>
    <col min="2057" max="2057" width="17.5703125" style="2" customWidth="1"/>
    <col min="2058" max="2058" width="17" style="2" customWidth="1"/>
    <col min="2059" max="2304" width="9.140625" style="2"/>
    <col min="2305" max="2305" width="4.7109375" style="2" customWidth="1"/>
    <col min="2306" max="2306" width="46.28515625" style="2" customWidth="1"/>
    <col min="2307" max="2307" width="14.5703125" style="2" bestFit="1" customWidth="1"/>
    <col min="2308" max="2308" width="10.140625" style="2" customWidth="1"/>
    <col min="2309" max="2309" width="8.140625" style="2" customWidth="1"/>
    <col min="2310" max="2310" width="9.5703125" style="2" bestFit="1" customWidth="1"/>
    <col min="2311" max="2311" width="13.7109375" style="2" customWidth="1"/>
    <col min="2312" max="2312" width="23.7109375" style="2" customWidth="1"/>
    <col min="2313" max="2313" width="17.5703125" style="2" customWidth="1"/>
    <col min="2314" max="2314" width="17" style="2" customWidth="1"/>
    <col min="2315" max="2560" width="9.140625" style="2"/>
    <col min="2561" max="2561" width="4.7109375" style="2" customWidth="1"/>
    <col min="2562" max="2562" width="46.28515625" style="2" customWidth="1"/>
    <col min="2563" max="2563" width="14.5703125" style="2" bestFit="1" customWidth="1"/>
    <col min="2564" max="2564" width="10.140625" style="2" customWidth="1"/>
    <col min="2565" max="2565" width="8.140625" style="2" customWidth="1"/>
    <col min="2566" max="2566" width="9.5703125" style="2" bestFit="1" customWidth="1"/>
    <col min="2567" max="2567" width="13.7109375" style="2" customWidth="1"/>
    <col min="2568" max="2568" width="23.7109375" style="2" customWidth="1"/>
    <col min="2569" max="2569" width="17.5703125" style="2" customWidth="1"/>
    <col min="2570" max="2570" width="17" style="2" customWidth="1"/>
    <col min="2571" max="2816" width="9.140625" style="2"/>
    <col min="2817" max="2817" width="4.7109375" style="2" customWidth="1"/>
    <col min="2818" max="2818" width="46.28515625" style="2" customWidth="1"/>
    <col min="2819" max="2819" width="14.5703125" style="2" bestFit="1" customWidth="1"/>
    <col min="2820" max="2820" width="10.140625" style="2" customWidth="1"/>
    <col min="2821" max="2821" width="8.140625" style="2" customWidth="1"/>
    <col min="2822" max="2822" width="9.5703125" style="2" bestFit="1" customWidth="1"/>
    <col min="2823" max="2823" width="13.7109375" style="2" customWidth="1"/>
    <col min="2824" max="2824" width="23.7109375" style="2" customWidth="1"/>
    <col min="2825" max="2825" width="17.5703125" style="2" customWidth="1"/>
    <col min="2826" max="2826" width="17" style="2" customWidth="1"/>
    <col min="2827" max="3072" width="9.140625" style="2"/>
    <col min="3073" max="3073" width="4.7109375" style="2" customWidth="1"/>
    <col min="3074" max="3074" width="46.28515625" style="2" customWidth="1"/>
    <col min="3075" max="3075" width="14.5703125" style="2" bestFit="1" customWidth="1"/>
    <col min="3076" max="3076" width="10.140625" style="2" customWidth="1"/>
    <col min="3077" max="3077" width="8.140625" style="2" customWidth="1"/>
    <col min="3078" max="3078" width="9.5703125" style="2" bestFit="1" customWidth="1"/>
    <col min="3079" max="3079" width="13.7109375" style="2" customWidth="1"/>
    <col min="3080" max="3080" width="23.7109375" style="2" customWidth="1"/>
    <col min="3081" max="3081" width="17.5703125" style="2" customWidth="1"/>
    <col min="3082" max="3082" width="17" style="2" customWidth="1"/>
    <col min="3083" max="3328" width="9.140625" style="2"/>
    <col min="3329" max="3329" width="4.7109375" style="2" customWidth="1"/>
    <col min="3330" max="3330" width="46.28515625" style="2" customWidth="1"/>
    <col min="3331" max="3331" width="14.5703125" style="2" bestFit="1" customWidth="1"/>
    <col min="3332" max="3332" width="10.140625" style="2" customWidth="1"/>
    <col min="3333" max="3333" width="8.140625" style="2" customWidth="1"/>
    <col min="3334" max="3334" width="9.5703125" style="2" bestFit="1" customWidth="1"/>
    <col min="3335" max="3335" width="13.7109375" style="2" customWidth="1"/>
    <col min="3336" max="3336" width="23.7109375" style="2" customWidth="1"/>
    <col min="3337" max="3337" width="17.5703125" style="2" customWidth="1"/>
    <col min="3338" max="3338" width="17" style="2" customWidth="1"/>
    <col min="3339" max="3584" width="9.140625" style="2"/>
    <col min="3585" max="3585" width="4.7109375" style="2" customWidth="1"/>
    <col min="3586" max="3586" width="46.28515625" style="2" customWidth="1"/>
    <col min="3587" max="3587" width="14.5703125" style="2" bestFit="1" customWidth="1"/>
    <col min="3588" max="3588" width="10.140625" style="2" customWidth="1"/>
    <col min="3589" max="3589" width="8.140625" style="2" customWidth="1"/>
    <col min="3590" max="3590" width="9.5703125" style="2" bestFit="1" customWidth="1"/>
    <col min="3591" max="3591" width="13.7109375" style="2" customWidth="1"/>
    <col min="3592" max="3592" width="23.7109375" style="2" customWidth="1"/>
    <col min="3593" max="3593" width="17.5703125" style="2" customWidth="1"/>
    <col min="3594" max="3594" width="17" style="2" customWidth="1"/>
    <col min="3595" max="3840" width="9.140625" style="2"/>
    <col min="3841" max="3841" width="4.7109375" style="2" customWidth="1"/>
    <col min="3842" max="3842" width="46.28515625" style="2" customWidth="1"/>
    <col min="3843" max="3843" width="14.5703125" style="2" bestFit="1" customWidth="1"/>
    <col min="3844" max="3844" width="10.140625" style="2" customWidth="1"/>
    <col min="3845" max="3845" width="8.140625" style="2" customWidth="1"/>
    <col min="3846" max="3846" width="9.5703125" style="2" bestFit="1" customWidth="1"/>
    <col min="3847" max="3847" width="13.7109375" style="2" customWidth="1"/>
    <col min="3848" max="3848" width="23.7109375" style="2" customWidth="1"/>
    <col min="3849" max="3849" width="17.5703125" style="2" customWidth="1"/>
    <col min="3850" max="3850" width="17" style="2" customWidth="1"/>
    <col min="3851" max="4096" width="9.140625" style="2"/>
    <col min="4097" max="4097" width="4.7109375" style="2" customWidth="1"/>
    <col min="4098" max="4098" width="46.28515625" style="2" customWidth="1"/>
    <col min="4099" max="4099" width="14.5703125" style="2" bestFit="1" customWidth="1"/>
    <col min="4100" max="4100" width="10.140625" style="2" customWidth="1"/>
    <col min="4101" max="4101" width="8.140625" style="2" customWidth="1"/>
    <col min="4102" max="4102" width="9.5703125" style="2" bestFit="1" customWidth="1"/>
    <col min="4103" max="4103" width="13.7109375" style="2" customWidth="1"/>
    <col min="4104" max="4104" width="23.7109375" style="2" customWidth="1"/>
    <col min="4105" max="4105" width="17.5703125" style="2" customWidth="1"/>
    <col min="4106" max="4106" width="17" style="2" customWidth="1"/>
    <col min="4107" max="4352" width="9.140625" style="2"/>
    <col min="4353" max="4353" width="4.7109375" style="2" customWidth="1"/>
    <col min="4354" max="4354" width="46.28515625" style="2" customWidth="1"/>
    <col min="4355" max="4355" width="14.5703125" style="2" bestFit="1" customWidth="1"/>
    <col min="4356" max="4356" width="10.140625" style="2" customWidth="1"/>
    <col min="4357" max="4357" width="8.140625" style="2" customWidth="1"/>
    <col min="4358" max="4358" width="9.5703125" style="2" bestFit="1" customWidth="1"/>
    <col min="4359" max="4359" width="13.7109375" style="2" customWidth="1"/>
    <col min="4360" max="4360" width="23.7109375" style="2" customWidth="1"/>
    <col min="4361" max="4361" width="17.5703125" style="2" customWidth="1"/>
    <col min="4362" max="4362" width="17" style="2" customWidth="1"/>
    <col min="4363" max="4608" width="9.140625" style="2"/>
    <col min="4609" max="4609" width="4.7109375" style="2" customWidth="1"/>
    <col min="4610" max="4610" width="46.28515625" style="2" customWidth="1"/>
    <col min="4611" max="4611" width="14.5703125" style="2" bestFit="1" customWidth="1"/>
    <col min="4612" max="4612" width="10.140625" style="2" customWidth="1"/>
    <col min="4613" max="4613" width="8.140625" style="2" customWidth="1"/>
    <col min="4614" max="4614" width="9.5703125" style="2" bestFit="1" customWidth="1"/>
    <col min="4615" max="4615" width="13.7109375" style="2" customWidth="1"/>
    <col min="4616" max="4616" width="23.7109375" style="2" customWidth="1"/>
    <col min="4617" max="4617" width="17.5703125" style="2" customWidth="1"/>
    <col min="4618" max="4618" width="17" style="2" customWidth="1"/>
    <col min="4619" max="4864" width="9.140625" style="2"/>
    <col min="4865" max="4865" width="4.7109375" style="2" customWidth="1"/>
    <col min="4866" max="4866" width="46.28515625" style="2" customWidth="1"/>
    <col min="4867" max="4867" width="14.5703125" style="2" bestFit="1" customWidth="1"/>
    <col min="4868" max="4868" width="10.140625" style="2" customWidth="1"/>
    <col min="4869" max="4869" width="8.140625" style="2" customWidth="1"/>
    <col min="4870" max="4870" width="9.5703125" style="2" bestFit="1" customWidth="1"/>
    <col min="4871" max="4871" width="13.7109375" style="2" customWidth="1"/>
    <col min="4872" max="4872" width="23.7109375" style="2" customWidth="1"/>
    <col min="4873" max="4873" width="17.5703125" style="2" customWidth="1"/>
    <col min="4874" max="4874" width="17" style="2" customWidth="1"/>
    <col min="4875" max="5120" width="9.140625" style="2"/>
    <col min="5121" max="5121" width="4.7109375" style="2" customWidth="1"/>
    <col min="5122" max="5122" width="46.28515625" style="2" customWidth="1"/>
    <col min="5123" max="5123" width="14.5703125" style="2" bestFit="1" customWidth="1"/>
    <col min="5124" max="5124" width="10.140625" style="2" customWidth="1"/>
    <col min="5125" max="5125" width="8.140625" style="2" customWidth="1"/>
    <col min="5126" max="5126" width="9.5703125" style="2" bestFit="1" customWidth="1"/>
    <col min="5127" max="5127" width="13.7109375" style="2" customWidth="1"/>
    <col min="5128" max="5128" width="23.7109375" style="2" customWidth="1"/>
    <col min="5129" max="5129" width="17.5703125" style="2" customWidth="1"/>
    <col min="5130" max="5130" width="17" style="2" customWidth="1"/>
    <col min="5131" max="5376" width="9.140625" style="2"/>
    <col min="5377" max="5377" width="4.7109375" style="2" customWidth="1"/>
    <col min="5378" max="5378" width="46.28515625" style="2" customWidth="1"/>
    <col min="5379" max="5379" width="14.5703125" style="2" bestFit="1" customWidth="1"/>
    <col min="5380" max="5380" width="10.140625" style="2" customWidth="1"/>
    <col min="5381" max="5381" width="8.140625" style="2" customWidth="1"/>
    <col min="5382" max="5382" width="9.5703125" style="2" bestFit="1" customWidth="1"/>
    <col min="5383" max="5383" width="13.7109375" style="2" customWidth="1"/>
    <col min="5384" max="5384" width="23.7109375" style="2" customWidth="1"/>
    <col min="5385" max="5385" width="17.5703125" style="2" customWidth="1"/>
    <col min="5386" max="5386" width="17" style="2" customWidth="1"/>
    <col min="5387" max="5632" width="9.140625" style="2"/>
    <col min="5633" max="5633" width="4.7109375" style="2" customWidth="1"/>
    <col min="5634" max="5634" width="46.28515625" style="2" customWidth="1"/>
    <col min="5635" max="5635" width="14.5703125" style="2" bestFit="1" customWidth="1"/>
    <col min="5636" max="5636" width="10.140625" style="2" customWidth="1"/>
    <col min="5637" max="5637" width="8.140625" style="2" customWidth="1"/>
    <col min="5638" max="5638" width="9.5703125" style="2" bestFit="1" customWidth="1"/>
    <col min="5639" max="5639" width="13.7109375" style="2" customWidth="1"/>
    <col min="5640" max="5640" width="23.7109375" style="2" customWidth="1"/>
    <col min="5641" max="5641" width="17.5703125" style="2" customWidth="1"/>
    <col min="5642" max="5642" width="17" style="2" customWidth="1"/>
    <col min="5643" max="5888" width="9.140625" style="2"/>
    <col min="5889" max="5889" width="4.7109375" style="2" customWidth="1"/>
    <col min="5890" max="5890" width="46.28515625" style="2" customWidth="1"/>
    <col min="5891" max="5891" width="14.5703125" style="2" bestFit="1" customWidth="1"/>
    <col min="5892" max="5892" width="10.140625" style="2" customWidth="1"/>
    <col min="5893" max="5893" width="8.140625" style="2" customWidth="1"/>
    <col min="5894" max="5894" width="9.5703125" style="2" bestFit="1" customWidth="1"/>
    <col min="5895" max="5895" width="13.7109375" style="2" customWidth="1"/>
    <col min="5896" max="5896" width="23.7109375" style="2" customWidth="1"/>
    <col min="5897" max="5897" width="17.5703125" style="2" customWidth="1"/>
    <col min="5898" max="5898" width="17" style="2" customWidth="1"/>
    <col min="5899" max="6144" width="9.140625" style="2"/>
    <col min="6145" max="6145" width="4.7109375" style="2" customWidth="1"/>
    <col min="6146" max="6146" width="46.28515625" style="2" customWidth="1"/>
    <col min="6147" max="6147" width="14.5703125" style="2" bestFit="1" customWidth="1"/>
    <col min="6148" max="6148" width="10.140625" style="2" customWidth="1"/>
    <col min="6149" max="6149" width="8.140625" style="2" customWidth="1"/>
    <col min="6150" max="6150" width="9.5703125" style="2" bestFit="1" customWidth="1"/>
    <col min="6151" max="6151" width="13.7109375" style="2" customWidth="1"/>
    <col min="6152" max="6152" width="23.7109375" style="2" customWidth="1"/>
    <col min="6153" max="6153" width="17.5703125" style="2" customWidth="1"/>
    <col min="6154" max="6154" width="17" style="2" customWidth="1"/>
    <col min="6155" max="6400" width="9.140625" style="2"/>
    <col min="6401" max="6401" width="4.7109375" style="2" customWidth="1"/>
    <col min="6402" max="6402" width="46.28515625" style="2" customWidth="1"/>
    <col min="6403" max="6403" width="14.5703125" style="2" bestFit="1" customWidth="1"/>
    <col min="6404" max="6404" width="10.140625" style="2" customWidth="1"/>
    <col min="6405" max="6405" width="8.140625" style="2" customWidth="1"/>
    <col min="6406" max="6406" width="9.5703125" style="2" bestFit="1" customWidth="1"/>
    <col min="6407" max="6407" width="13.7109375" style="2" customWidth="1"/>
    <col min="6408" max="6408" width="23.7109375" style="2" customWidth="1"/>
    <col min="6409" max="6409" width="17.5703125" style="2" customWidth="1"/>
    <col min="6410" max="6410" width="17" style="2" customWidth="1"/>
    <col min="6411" max="6656" width="9.140625" style="2"/>
    <col min="6657" max="6657" width="4.7109375" style="2" customWidth="1"/>
    <col min="6658" max="6658" width="46.28515625" style="2" customWidth="1"/>
    <col min="6659" max="6659" width="14.5703125" style="2" bestFit="1" customWidth="1"/>
    <col min="6660" max="6660" width="10.140625" style="2" customWidth="1"/>
    <col min="6661" max="6661" width="8.140625" style="2" customWidth="1"/>
    <col min="6662" max="6662" width="9.5703125" style="2" bestFit="1" customWidth="1"/>
    <col min="6663" max="6663" width="13.7109375" style="2" customWidth="1"/>
    <col min="6664" max="6664" width="23.7109375" style="2" customWidth="1"/>
    <col min="6665" max="6665" width="17.5703125" style="2" customWidth="1"/>
    <col min="6666" max="6666" width="17" style="2" customWidth="1"/>
    <col min="6667" max="6912" width="9.140625" style="2"/>
    <col min="6913" max="6913" width="4.7109375" style="2" customWidth="1"/>
    <col min="6914" max="6914" width="46.28515625" style="2" customWidth="1"/>
    <col min="6915" max="6915" width="14.5703125" style="2" bestFit="1" customWidth="1"/>
    <col min="6916" max="6916" width="10.140625" style="2" customWidth="1"/>
    <col min="6917" max="6917" width="8.140625" style="2" customWidth="1"/>
    <col min="6918" max="6918" width="9.5703125" style="2" bestFit="1" customWidth="1"/>
    <col min="6919" max="6919" width="13.7109375" style="2" customWidth="1"/>
    <col min="6920" max="6920" width="23.7109375" style="2" customWidth="1"/>
    <col min="6921" max="6921" width="17.5703125" style="2" customWidth="1"/>
    <col min="6922" max="6922" width="17" style="2" customWidth="1"/>
    <col min="6923" max="7168" width="9.140625" style="2"/>
    <col min="7169" max="7169" width="4.7109375" style="2" customWidth="1"/>
    <col min="7170" max="7170" width="46.28515625" style="2" customWidth="1"/>
    <col min="7171" max="7171" width="14.5703125" style="2" bestFit="1" customWidth="1"/>
    <col min="7172" max="7172" width="10.140625" style="2" customWidth="1"/>
    <col min="7173" max="7173" width="8.140625" style="2" customWidth="1"/>
    <col min="7174" max="7174" width="9.5703125" style="2" bestFit="1" customWidth="1"/>
    <col min="7175" max="7175" width="13.7109375" style="2" customWidth="1"/>
    <col min="7176" max="7176" width="23.7109375" style="2" customWidth="1"/>
    <col min="7177" max="7177" width="17.5703125" style="2" customWidth="1"/>
    <col min="7178" max="7178" width="17" style="2" customWidth="1"/>
    <col min="7179" max="7424" width="9.140625" style="2"/>
    <col min="7425" max="7425" width="4.7109375" style="2" customWidth="1"/>
    <col min="7426" max="7426" width="46.28515625" style="2" customWidth="1"/>
    <col min="7427" max="7427" width="14.5703125" style="2" bestFit="1" customWidth="1"/>
    <col min="7428" max="7428" width="10.140625" style="2" customWidth="1"/>
    <col min="7429" max="7429" width="8.140625" style="2" customWidth="1"/>
    <col min="7430" max="7430" width="9.5703125" style="2" bestFit="1" customWidth="1"/>
    <col min="7431" max="7431" width="13.7109375" style="2" customWidth="1"/>
    <col min="7432" max="7432" width="23.7109375" style="2" customWidth="1"/>
    <col min="7433" max="7433" width="17.5703125" style="2" customWidth="1"/>
    <col min="7434" max="7434" width="17" style="2" customWidth="1"/>
    <col min="7435" max="7680" width="9.140625" style="2"/>
    <col min="7681" max="7681" width="4.7109375" style="2" customWidth="1"/>
    <col min="7682" max="7682" width="46.28515625" style="2" customWidth="1"/>
    <col min="7683" max="7683" width="14.5703125" style="2" bestFit="1" customWidth="1"/>
    <col min="7684" max="7684" width="10.140625" style="2" customWidth="1"/>
    <col min="7685" max="7685" width="8.140625" style="2" customWidth="1"/>
    <col min="7686" max="7686" width="9.5703125" style="2" bestFit="1" customWidth="1"/>
    <col min="7687" max="7687" width="13.7109375" style="2" customWidth="1"/>
    <col min="7688" max="7688" width="23.7109375" style="2" customWidth="1"/>
    <col min="7689" max="7689" width="17.5703125" style="2" customWidth="1"/>
    <col min="7690" max="7690" width="17" style="2" customWidth="1"/>
    <col min="7691" max="7936" width="9.140625" style="2"/>
    <col min="7937" max="7937" width="4.7109375" style="2" customWidth="1"/>
    <col min="7938" max="7938" width="46.28515625" style="2" customWidth="1"/>
    <col min="7939" max="7939" width="14.5703125" style="2" bestFit="1" customWidth="1"/>
    <col min="7940" max="7940" width="10.140625" style="2" customWidth="1"/>
    <col min="7941" max="7941" width="8.140625" style="2" customWidth="1"/>
    <col min="7942" max="7942" width="9.5703125" style="2" bestFit="1" customWidth="1"/>
    <col min="7943" max="7943" width="13.7109375" style="2" customWidth="1"/>
    <col min="7944" max="7944" width="23.7109375" style="2" customWidth="1"/>
    <col min="7945" max="7945" width="17.5703125" style="2" customWidth="1"/>
    <col min="7946" max="7946" width="17" style="2" customWidth="1"/>
    <col min="7947" max="8192" width="9.140625" style="2"/>
    <col min="8193" max="8193" width="4.7109375" style="2" customWidth="1"/>
    <col min="8194" max="8194" width="46.28515625" style="2" customWidth="1"/>
    <col min="8195" max="8195" width="14.5703125" style="2" bestFit="1" customWidth="1"/>
    <col min="8196" max="8196" width="10.140625" style="2" customWidth="1"/>
    <col min="8197" max="8197" width="8.140625" style="2" customWidth="1"/>
    <col min="8198" max="8198" width="9.5703125" style="2" bestFit="1" customWidth="1"/>
    <col min="8199" max="8199" width="13.7109375" style="2" customWidth="1"/>
    <col min="8200" max="8200" width="23.7109375" style="2" customWidth="1"/>
    <col min="8201" max="8201" width="17.5703125" style="2" customWidth="1"/>
    <col min="8202" max="8202" width="17" style="2" customWidth="1"/>
    <col min="8203" max="8448" width="9.140625" style="2"/>
    <col min="8449" max="8449" width="4.7109375" style="2" customWidth="1"/>
    <col min="8450" max="8450" width="46.28515625" style="2" customWidth="1"/>
    <col min="8451" max="8451" width="14.5703125" style="2" bestFit="1" customWidth="1"/>
    <col min="8452" max="8452" width="10.140625" style="2" customWidth="1"/>
    <col min="8453" max="8453" width="8.140625" style="2" customWidth="1"/>
    <col min="8454" max="8454" width="9.5703125" style="2" bestFit="1" customWidth="1"/>
    <col min="8455" max="8455" width="13.7109375" style="2" customWidth="1"/>
    <col min="8456" max="8456" width="23.7109375" style="2" customWidth="1"/>
    <col min="8457" max="8457" width="17.5703125" style="2" customWidth="1"/>
    <col min="8458" max="8458" width="17" style="2" customWidth="1"/>
    <col min="8459" max="8704" width="9.140625" style="2"/>
    <col min="8705" max="8705" width="4.7109375" style="2" customWidth="1"/>
    <col min="8706" max="8706" width="46.28515625" style="2" customWidth="1"/>
    <col min="8707" max="8707" width="14.5703125" style="2" bestFit="1" customWidth="1"/>
    <col min="8708" max="8708" width="10.140625" style="2" customWidth="1"/>
    <col min="8709" max="8709" width="8.140625" style="2" customWidth="1"/>
    <col min="8710" max="8710" width="9.5703125" style="2" bestFit="1" customWidth="1"/>
    <col min="8711" max="8711" width="13.7109375" style="2" customWidth="1"/>
    <col min="8712" max="8712" width="23.7109375" style="2" customWidth="1"/>
    <col min="8713" max="8713" width="17.5703125" style="2" customWidth="1"/>
    <col min="8714" max="8714" width="17" style="2" customWidth="1"/>
    <col min="8715" max="8960" width="9.140625" style="2"/>
    <col min="8961" max="8961" width="4.7109375" style="2" customWidth="1"/>
    <col min="8962" max="8962" width="46.28515625" style="2" customWidth="1"/>
    <col min="8963" max="8963" width="14.5703125" style="2" bestFit="1" customWidth="1"/>
    <col min="8964" max="8964" width="10.140625" style="2" customWidth="1"/>
    <col min="8965" max="8965" width="8.140625" style="2" customWidth="1"/>
    <col min="8966" max="8966" width="9.5703125" style="2" bestFit="1" customWidth="1"/>
    <col min="8967" max="8967" width="13.7109375" style="2" customWidth="1"/>
    <col min="8968" max="8968" width="23.7109375" style="2" customWidth="1"/>
    <col min="8969" max="8969" width="17.5703125" style="2" customWidth="1"/>
    <col min="8970" max="8970" width="17" style="2" customWidth="1"/>
    <col min="8971" max="9216" width="9.140625" style="2"/>
    <col min="9217" max="9217" width="4.7109375" style="2" customWidth="1"/>
    <col min="9218" max="9218" width="46.28515625" style="2" customWidth="1"/>
    <col min="9219" max="9219" width="14.5703125" style="2" bestFit="1" customWidth="1"/>
    <col min="9220" max="9220" width="10.140625" style="2" customWidth="1"/>
    <col min="9221" max="9221" width="8.140625" style="2" customWidth="1"/>
    <col min="9222" max="9222" width="9.5703125" style="2" bestFit="1" customWidth="1"/>
    <col min="9223" max="9223" width="13.7109375" style="2" customWidth="1"/>
    <col min="9224" max="9224" width="23.7109375" style="2" customWidth="1"/>
    <col min="9225" max="9225" width="17.5703125" style="2" customWidth="1"/>
    <col min="9226" max="9226" width="17" style="2" customWidth="1"/>
    <col min="9227" max="9472" width="9.140625" style="2"/>
    <col min="9473" max="9473" width="4.7109375" style="2" customWidth="1"/>
    <col min="9474" max="9474" width="46.28515625" style="2" customWidth="1"/>
    <col min="9475" max="9475" width="14.5703125" style="2" bestFit="1" customWidth="1"/>
    <col min="9476" max="9476" width="10.140625" style="2" customWidth="1"/>
    <col min="9477" max="9477" width="8.140625" style="2" customWidth="1"/>
    <col min="9478" max="9478" width="9.5703125" style="2" bestFit="1" customWidth="1"/>
    <col min="9479" max="9479" width="13.7109375" style="2" customWidth="1"/>
    <col min="9480" max="9480" width="23.7109375" style="2" customWidth="1"/>
    <col min="9481" max="9481" width="17.5703125" style="2" customWidth="1"/>
    <col min="9482" max="9482" width="17" style="2" customWidth="1"/>
    <col min="9483" max="9728" width="9.140625" style="2"/>
    <col min="9729" max="9729" width="4.7109375" style="2" customWidth="1"/>
    <col min="9730" max="9730" width="46.28515625" style="2" customWidth="1"/>
    <col min="9731" max="9731" width="14.5703125" style="2" bestFit="1" customWidth="1"/>
    <col min="9732" max="9732" width="10.140625" style="2" customWidth="1"/>
    <col min="9733" max="9733" width="8.140625" style="2" customWidth="1"/>
    <col min="9734" max="9734" width="9.5703125" style="2" bestFit="1" customWidth="1"/>
    <col min="9735" max="9735" width="13.7109375" style="2" customWidth="1"/>
    <col min="9736" max="9736" width="23.7109375" style="2" customWidth="1"/>
    <col min="9737" max="9737" width="17.5703125" style="2" customWidth="1"/>
    <col min="9738" max="9738" width="17" style="2" customWidth="1"/>
    <col min="9739" max="9984" width="9.140625" style="2"/>
    <col min="9985" max="9985" width="4.7109375" style="2" customWidth="1"/>
    <col min="9986" max="9986" width="46.28515625" style="2" customWidth="1"/>
    <col min="9987" max="9987" width="14.5703125" style="2" bestFit="1" customWidth="1"/>
    <col min="9988" max="9988" width="10.140625" style="2" customWidth="1"/>
    <col min="9989" max="9989" width="8.140625" style="2" customWidth="1"/>
    <col min="9990" max="9990" width="9.5703125" style="2" bestFit="1" customWidth="1"/>
    <col min="9991" max="9991" width="13.7109375" style="2" customWidth="1"/>
    <col min="9992" max="9992" width="23.7109375" style="2" customWidth="1"/>
    <col min="9993" max="9993" width="17.5703125" style="2" customWidth="1"/>
    <col min="9994" max="9994" width="17" style="2" customWidth="1"/>
    <col min="9995" max="10240" width="9.140625" style="2"/>
    <col min="10241" max="10241" width="4.7109375" style="2" customWidth="1"/>
    <col min="10242" max="10242" width="46.28515625" style="2" customWidth="1"/>
    <col min="10243" max="10243" width="14.5703125" style="2" bestFit="1" customWidth="1"/>
    <col min="10244" max="10244" width="10.140625" style="2" customWidth="1"/>
    <col min="10245" max="10245" width="8.140625" style="2" customWidth="1"/>
    <col min="10246" max="10246" width="9.5703125" style="2" bestFit="1" customWidth="1"/>
    <col min="10247" max="10247" width="13.7109375" style="2" customWidth="1"/>
    <col min="10248" max="10248" width="23.7109375" style="2" customWidth="1"/>
    <col min="10249" max="10249" width="17.5703125" style="2" customWidth="1"/>
    <col min="10250" max="10250" width="17" style="2" customWidth="1"/>
    <col min="10251" max="10496" width="9.140625" style="2"/>
    <col min="10497" max="10497" width="4.7109375" style="2" customWidth="1"/>
    <col min="10498" max="10498" width="46.28515625" style="2" customWidth="1"/>
    <col min="10499" max="10499" width="14.5703125" style="2" bestFit="1" customWidth="1"/>
    <col min="10500" max="10500" width="10.140625" style="2" customWidth="1"/>
    <col min="10501" max="10501" width="8.140625" style="2" customWidth="1"/>
    <col min="10502" max="10502" width="9.5703125" style="2" bestFit="1" customWidth="1"/>
    <col min="10503" max="10503" width="13.7109375" style="2" customWidth="1"/>
    <col min="10504" max="10504" width="23.7109375" style="2" customWidth="1"/>
    <col min="10505" max="10505" width="17.5703125" style="2" customWidth="1"/>
    <col min="10506" max="10506" width="17" style="2" customWidth="1"/>
    <col min="10507" max="10752" width="9.140625" style="2"/>
    <col min="10753" max="10753" width="4.7109375" style="2" customWidth="1"/>
    <col min="10754" max="10754" width="46.28515625" style="2" customWidth="1"/>
    <col min="10755" max="10755" width="14.5703125" style="2" bestFit="1" customWidth="1"/>
    <col min="10756" max="10756" width="10.140625" style="2" customWidth="1"/>
    <col min="10757" max="10757" width="8.140625" style="2" customWidth="1"/>
    <col min="10758" max="10758" width="9.5703125" style="2" bestFit="1" customWidth="1"/>
    <col min="10759" max="10759" width="13.7109375" style="2" customWidth="1"/>
    <col min="10760" max="10760" width="23.7109375" style="2" customWidth="1"/>
    <col min="10761" max="10761" width="17.5703125" style="2" customWidth="1"/>
    <col min="10762" max="10762" width="17" style="2" customWidth="1"/>
    <col min="10763" max="11008" width="9.140625" style="2"/>
    <col min="11009" max="11009" width="4.7109375" style="2" customWidth="1"/>
    <col min="11010" max="11010" width="46.28515625" style="2" customWidth="1"/>
    <col min="11011" max="11011" width="14.5703125" style="2" bestFit="1" customWidth="1"/>
    <col min="11012" max="11012" width="10.140625" style="2" customWidth="1"/>
    <col min="11013" max="11013" width="8.140625" style="2" customWidth="1"/>
    <col min="11014" max="11014" width="9.5703125" style="2" bestFit="1" customWidth="1"/>
    <col min="11015" max="11015" width="13.7109375" style="2" customWidth="1"/>
    <col min="11016" max="11016" width="23.7109375" style="2" customWidth="1"/>
    <col min="11017" max="11017" width="17.5703125" style="2" customWidth="1"/>
    <col min="11018" max="11018" width="17" style="2" customWidth="1"/>
    <col min="11019" max="11264" width="9.140625" style="2"/>
    <col min="11265" max="11265" width="4.7109375" style="2" customWidth="1"/>
    <col min="11266" max="11266" width="46.28515625" style="2" customWidth="1"/>
    <col min="11267" max="11267" width="14.5703125" style="2" bestFit="1" customWidth="1"/>
    <col min="11268" max="11268" width="10.140625" style="2" customWidth="1"/>
    <col min="11269" max="11269" width="8.140625" style="2" customWidth="1"/>
    <col min="11270" max="11270" width="9.5703125" style="2" bestFit="1" customWidth="1"/>
    <col min="11271" max="11271" width="13.7109375" style="2" customWidth="1"/>
    <col min="11272" max="11272" width="23.7109375" style="2" customWidth="1"/>
    <col min="11273" max="11273" width="17.5703125" style="2" customWidth="1"/>
    <col min="11274" max="11274" width="17" style="2" customWidth="1"/>
    <col min="11275" max="11520" width="9.140625" style="2"/>
    <col min="11521" max="11521" width="4.7109375" style="2" customWidth="1"/>
    <col min="11522" max="11522" width="46.28515625" style="2" customWidth="1"/>
    <col min="11523" max="11523" width="14.5703125" style="2" bestFit="1" customWidth="1"/>
    <col min="11524" max="11524" width="10.140625" style="2" customWidth="1"/>
    <col min="11525" max="11525" width="8.140625" style="2" customWidth="1"/>
    <col min="11526" max="11526" width="9.5703125" style="2" bestFit="1" customWidth="1"/>
    <col min="11527" max="11527" width="13.7109375" style="2" customWidth="1"/>
    <col min="11528" max="11528" width="23.7109375" style="2" customWidth="1"/>
    <col min="11529" max="11529" width="17.5703125" style="2" customWidth="1"/>
    <col min="11530" max="11530" width="17" style="2" customWidth="1"/>
    <col min="11531" max="11776" width="9.140625" style="2"/>
    <col min="11777" max="11777" width="4.7109375" style="2" customWidth="1"/>
    <col min="11778" max="11778" width="46.28515625" style="2" customWidth="1"/>
    <col min="11779" max="11779" width="14.5703125" style="2" bestFit="1" customWidth="1"/>
    <col min="11780" max="11780" width="10.140625" style="2" customWidth="1"/>
    <col min="11781" max="11781" width="8.140625" style="2" customWidth="1"/>
    <col min="11782" max="11782" width="9.5703125" style="2" bestFit="1" customWidth="1"/>
    <col min="11783" max="11783" width="13.7109375" style="2" customWidth="1"/>
    <col min="11784" max="11784" width="23.7109375" style="2" customWidth="1"/>
    <col min="11785" max="11785" width="17.5703125" style="2" customWidth="1"/>
    <col min="11786" max="11786" width="17" style="2" customWidth="1"/>
    <col min="11787" max="12032" width="9.140625" style="2"/>
    <col min="12033" max="12033" width="4.7109375" style="2" customWidth="1"/>
    <col min="12034" max="12034" width="46.28515625" style="2" customWidth="1"/>
    <col min="12035" max="12035" width="14.5703125" style="2" bestFit="1" customWidth="1"/>
    <col min="12036" max="12036" width="10.140625" style="2" customWidth="1"/>
    <col min="12037" max="12037" width="8.140625" style="2" customWidth="1"/>
    <col min="12038" max="12038" width="9.5703125" style="2" bestFit="1" customWidth="1"/>
    <col min="12039" max="12039" width="13.7109375" style="2" customWidth="1"/>
    <col min="12040" max="12040" width="23.7109375" style="2" customWidth="1"/>
    <col min="12041" max="12041" width="17.5703125" style="2" customWidth="1"/>
    <col min="12042" max="12042" width="17" style="2" customWidth="1"/>
    <col min="12043" max="12288" width="9.140625" style="2"/>
    <col min="12289" max="12289" width="4.7109375" style="2" customWidth="1"/>
    <col min="12290" max="12290" width="46.28515625" style="2" customWidth="1"/>
    <col min="12291" max="12291" width="14.5703125" style="2" bestFit="1" customWidth="1"/>
    <col min="12292" max="12292" width="10.140625" style="2" customWidth="1"/>
    <col min="12293" max="12293" width="8.140625" style="2" customWidth="1"/>
    <col min="12294" max="12294" width="9.5703125" style="2" bestFit="1" customWidth="1"/>
    <col min="12295" max="12295" width="13.7109375" style="2" customWidth="1"/>
    <col min="12296" max="12296" width="23.7109375" style="2" customWidth="1"/>
    <col min="12297" max="12297" width="17.5703125" style="2" customWidth="1"/>
    <col min="12298" max="12298" width="17" style="2" customWidth="1"/>
    <col min="12299" max="12544" width="9.140625" style="2"/>
    <col min="12545" max="12545" width="4.7109375" style="2" customWidth="1"/>
    <col min="12546" max="12546" width="46.28515625" style="2" customWidth="1"/>
    <col min="12547" max="12547" width="14.5703125" style="2" bestFit="1" customWidth="1"/>
    <col min="12548" max="12548" width="10.140625" style="2" customWidth="1"/>
    <col min="12549" max="12549" width="8.140625" style="2" customWidth="1"/>
    <col min="12550" max="12550" width="9.5703125" style="2" bestFit="1" customWidth="1"/>
    <col min="12551" max="12551" width="13.7109375" style="2" customWidth="1"/>
    <col min="12552" max="12552" width="23.7109375" style="2" customWidth="1"/>
    <col min="12553" max="12553" width="17.5703125" style="2" customWidth="1"/>
    <col min="12554" max="12554" width="17" style="2" customWidth="1"/>
    <col min="12555" max="12800" width="9.140625" style="2"/>
    <col min="12801" max="12801" width="4.7109375" style="2" customWidth="1"/>
    <col min="12802" max="12802" width="46.28515625" style="2" customWidth="1"/>
    <col min="12803" max="12803" width="14.5703125" style="2" bestFit="1" customWidth="1"/>
    <col min="12804" max="12804" width="10.140625" style="2" customWidth="1"/>
    <col min="12805" max="12805" width="8.140625" style="2" customWidth="1"/>
    <col min="12806" max="12806" width="9.5703125" style="2" bestFit="1" customWidth="1"/>
    <col min="12807" max="12807" width="13.7109375" style="2" customWidth="1"/>
    <col min="12808" max="12808" width="23.7109375" style="2" customWidth="1"/>
    <col min="12809" max="12809" width="17.5703125" style="2" customWidth="1"/>
    <col min="12810" max="12810" width="17" style="2" customWidth="1"/>
    <col min="12811" max="13056" width="9.140625" style="2"/>
    <col min="13057" max="13057" width="4.7109375" style="2" customWidth="1"/>
    <col min="13058" max="13058" width="46.28515625" style="2" customWidth="1"/>
    <col min="13059" max="13059" width="14.5703125" style="2" bestFit="1" customWidth="1"/>
    <col min="13060" max="13060" width="10.140625" style="2" customWidth="1"/>
    <col min="13061" max="13061" width="8.140625" style="2" customWidth="1"/>
    <col min="13062" max="13062" width="9.5703125" style="2" bestFit="1" customWidth="1"/>
    <col min="13063" max="13063" width="13.7109375" style="2" customWidth="1"/>
    <col min="13064" max="13064" width="23.7109375" style="2" customWidth="1"/>
    <col min="13065" max="13065" width="17.5703125" style="2" customWidth="1"/>
    <col min="13066" max="13066" width="17" style="2" customWidth="1"/>
    <col min="13067" max="13312" width="9.140625" style="2"/>
    <col min="13313" max="13313" width="4.7109375" style="2" customWidth="1"/>
    <col min="13314" max="13314" width="46.28515625" style="2" customWidth="1"/>
    <col min="13315" max="13315" width="14.5703125" style="2" bestFit="1" customWidth="1"/>
    <col min="13316" max="13316" width="10.140625" style="2" customWidth="1"/>
    <col min="13317" max="13317" width="8.140625" style="2" customWidth="1"/>
    <col min="13318" max="13318" width="9.5703125" style="2" bestFit="1" customWidth="1"/>
    <col min="13319" max="13319" width="13.7109375" style="2" customWidth="1"/>
    <col min="13320" max="13320" width="23.7109375" style="2" customWidth="1"/>
    <col min="13321" max="13321" width="17.5703125" style="2" customWidth="1"/>
    <col min="13322" max="13322" width="17" style="2" customWidth="1"/>
    <col min="13323" max="13568" width="9.140625" style="2"/>
    <col min="13569" max="13569" width="4.7109375" style="2" customWidth="1"/>
    <col min="13570" max="13570" width="46.28515625" style="2" customWidth="1"/>
    <col min="13571" max="13571" width="14.5703125" style="2" bestFit="1" customWidth="1"/>
    <col min="13572" max="13572" width="10.140625" style="2" customWidth="1"/>
    <col min="13573" max="13573" width="8.140625" style="2" customWidth="1"/>
    <col min="13574" max="13574" width="9.5703125" style="2" bestFit="1" customWidth="1"/>
    <col min="13575" max="13575" width="13.7109375" style="2" customWidth="1"/>
    <col min="13576" max="13576" width="23.7109375" style="2" customWidth="1"/>
    <col min="13577" max="13577" width="17.5703125" style="2" customWidth="1"/>
    <col min="13578" max="13578" width="17" style="2" customWidth="1"/>
    <col min="13579" max="13824" width="9.140625" style="2"/>
    <col min="13825" max="13825" width="4.7109375" style="2" customWidth="1"/>
    <col min="13826" max="13826" width="46.28515625" style="2" customWidth="1"/>
    <col min="13827" max="13827" width="14.5703125" style="2" bestFit="1" customWidth="1"/>
    <col min="13828" max="13828" width="10.140625" style="2" customWidth="1"/>
    <col min="13829" max="13829" width="8.140625" style="2" customWidth="1"/>
    <col min="13830" max="13830" width="9.5703125" style="2" bestFit="1" customWidth="1"/>
    <col min="13831" max="13831" width="13.7109375" style="2" customWidth="1"/>
    <col min="13832" max="13832" width="23.7109375" style="2" customWidth="1"/>
    <col min="13833" max="13833" width="17.5703125" style="2" customWidth="1"/>
    <col min="13834" max="13834" width="17" style="2" customWidth="1"/>
    <col min="13835" max="14080" width="9.140625" style="2"/>
    <col min="14081" max="14081" width="4.7109375" style="2" customWidth="1"/>
    <col min="14082" max="14082" width="46.28515625" style="2" customWidth="1"/>
    <col min="14083" max="14083" width="14.5703125" style="2" bestFit="1" customWidth="1"/>
    <col min="14084" max="14084" width="10.140625" style="2" customWidth="1"/>
    <col min="14085" max="14085" width="8.140625" style="2" customWidth="1"/>
    <col min="14086" max="14086" width="9.5703125" style="2" bestFit="1" customWidth="1"/>
    <col min="14087" max="14087" width="13.7109375" style="2" customWidth="1"/>
    <col min="14088" max="14088" width="23.7109375" style="2" customWidth="1"/>
    <col min="14089" max="14089" width="17.5703125" style="2" customWidth="1"/>
    <col min="14090" max="14090" width="17" style="2" customWidth="1"/>
    <col min="14091" max="14336" width="9.140625" style="2"/>
    <col min="14337" max="14337" width="4.7109375" style="2" customWidth="1"/>
    <col min="14338" max="14338" width="46.28515625" style="2" customWidth="1"/>
    <col min="14339" max="14339" width="14.5703125" style="2" bestFit="1" customWidth="1"/>
    <col min="14340" max="14340" width="10.140625" style="2" customWidth="1"/>
    <col min="14341" max="14341" width="8.140625" style="2" customWidth="1"/>
    <col min="14342" max="14342" width="9.5703125" style="2" bestFit="1" customWidth="1"/>
    <col min="14343" max="14343" width="13.7109375" style="2" customWidth="1"/>
    <col min="14344" max="14344" width="23.7109375" style="2" customWidth="1"/>
    <col min="14345" max="14345" width="17.5703125" style="2" customWidth="1"/>
    <col min="14346" max="14346" width="17" style="2" customWidth="1"/>
    <col min="14347" max="14592" width="9.140625" style="2"/>
    <col min="14593" max="14593" width="4.7109375" style="2" customWidth="1"/>
    <col min="14594" max="14594" width="46.28515625" style="2" customWidth="1"/>
    <col min="14595" max="14595" width="14.5703125" style="2" bestFit="1" customWidth="1"/>
    <col min="14596" max="14596" width="10.140625" style="2" customWidth="1"/>
    <col min="14597" max="14597" width="8.140625" style="2" customWidth="1"/>
    <col min="14598" max="14598" width="9.5703125" style="2" bestFit="1" customWidth="1"/>
    <col min="14599" max="14599" width="13.7109375" style="2" customWidth="1"/>
    <col min="14600" max="14600" width="23.7109375" style="2" customWidth="1"/>
    <col min="14601" max="14601" width="17.5703125" style="2" customWidth="1"/>
    <col min="14602" max="14602" width="17" style="2" customWidth="1"/>
    <col min="14603" max="14848" width="9.140625" style="2"/>
    <col min="14849" max="14849" width="4.7109375" style="2" customWidth="1"/>
    <col min="14850" max="14850" width="46.28515625" style="2" customWidth="1"/>
    <col min="14851" max="14851" width="14.5703125" style="2" bestFit="1" customWidth="1"/>
    <col min="14852" max="14852" width="10.140625" style="2" customWidth="1"/>
    <col min="14853" max="14853" width="8.140625" style="2" customWidth="1"/>
    <col min="14854" max="14854" width="9.5703125" style="2" bestFit="1" customWidth="1"/>
    <col min="14855" max="14855" width="13.7109375" style="2" customWidth="1"/>
    <col min="14856" max="14856" width="23.7109375" style="2" customWidth="1"/>
    <col min="14857" max="14857" width="17.5703125" style="2" customWidth="1"/>
    <col min="14858" max="14858" width="17" style="2" customWidth="1"/>
    <col min="14859" max="15104" width="9.140625" style="2"/>
    <col min="15105" max="15105" width="4.7109375" style="2" customWidth="1"/>
    <col min="15106" max="15106" width="46.28515625" style="2" customWidth="1"/>
    <col min="15107" max="15107" width="14.5703125" style="2" bestFit="1" customWidth="1"/>
    <col min="15108" max="15108" width="10.140625" style="2" customWidth="1"/>
    <col min="15109" max="15109" width="8.140625" style="2" customWidth="1"/>
    <col min="15110" max="15110" width="9.5703125" style="2" bestFit="1" customWidth="1"/>
    <col min="15111" max="15111" width="13.7109375" style="2" customWidth="1"/>
    <col min="15112" max="15112" width="23.7109375" style="2" customWidth="1"/>
    <col min="15113" max="15113" width="17.5703125" style="2" customWidth="1"/>
    <col min="15114" max="15114" width="17" style="2" customWidth="1"/>
    <col min="15115" max="15360" width="9.140625" style="2"/>
    <col min="15361" max="15361" width="4.7109375" style="2" customWidth="1"/>
    <col min="15362" max="15362" width="46.28515625" style="2" customWidth="1"/>
    <col min="15363" max="15363" width="14.5703125" style="2" bestFit="1" customWidth="1"/>
    <col min="15364" max="15364" width="10.140625" style="2" customWidth="1"/>
    <col min="15365" max="15365" width="8.140625" style="2" customWidth="1"/>
    <col min="15366" max="15366" width="9.5703125" style="2" bestFit="1" customWidth="1"/>
    <col min="15367" max="15367" width="13.7109375" style="2" customWidth="1"/>
    <col min="15368" max="15368" width="23.7109375" style="2" customWidth="1"/>
    <col min="15369" max="15369" width="17.5703125" style="2" customWidth="1"/>
    <col min="15370" max="15370" width="17" style="2" customWidth="1"/>
    <col min="15371" max="15616" width="9.140625" style="2"/>
    <col min="15617" max="15617" width="4.7109375" style="2" customWidth="1"/>
    <col min="15618" max="15618" width="46.28515625" style="2" customWidth="1"/>
    <col min="15619" max="15619" width="14.5703125" style="2" bestFit="1" customWidth="1"/>
    <col min="15620" max="15620" width="10.140625" style="2" customWidth="1"/>
    <col min="15621" max="15621" width="8.140625" style="2" customWidth="1"/>
    <col min="15622" max="15622" width="9.5703125" style="2" bestFit="1" customWidth="1"/>
    <col min="15623" max="15623" width="13.7109375" style="2" customWidth="1"/>
    <col min="15624" max="15624" width="23.7109375" style="2" customWidth="1"/>
    <col min="15625" max="15625" width="17.5703125" style="2" customWidth="1"/>
    <col min="15626" max="15626" width="17" style="2" customWidth="1"/>
    <col min="15627" max="15872" width="9.140625" style="2"/>
    <col min="15873" max="15873" width="4.7109375" style="2" customWidth="1"/>
    <col min="15874" max="15874" width="46.28515625" style="2" customWidth="1"/>
    <col min="15875" max="15875" width="14.5703125" style="2" bestFit="1" customWidth="1"/>
    <col min="15876" max="15876" width="10.140625" style="2" customWidth="1"/>
    <col min="15877" max="15877" width="8.140625" style="2" customWidth="1"/>
    <col min="15878" max="15878" width="9.5703125" style="2" bestFit="1" customWidth="1"/>
    <col min="15879" max="15879" width="13.7109375" style="2" customWidth="1"/>
    <col min="15880" max="15880" width="23.7109375" style="2" customWidth="1"/>
    <col min="15881" max="15881" width="17.5703125" style="2" customWidth="1"/>
    <col min="15882" max="15882" width="17" style="2" customWidth="1"/>
    <col min="15883" max="16128" width="9.140625" style="2"/>
    <col min="16129" max="16129" width="4.7109375" style="2" customWidth="1"/>
    <col min="16130" max="16130" width="46.28515625" style="2" customWidth="1"/>
    <col min="16131" max="16131" width="14.5703125" style="2" bestFit="1" customWidth="1"/>
    <col min="16132" max="16132" width="10.140625" style="2" customWidth="1"/>
    <col min="16133" max="16133" width="8.140625" style="2" customWidth="1"/>
    <col min="16134" max="16134" width="9.5703125" style="2" bestFit="1" customWidth="1"/>
    <col min="16135" max="16135" width="13.7109375" style="2" customWidth="1"/>
    <col min="16136" max="16136" width="23.7109375" style="2" customWidth="1"/>
    <col min="16137" max="16137" width="17.5703125" style="2" customWidth="1"/>
    <col min="16138" max="16138" width="17" style="2" customWidth="1"/>
    <col min="16139" max="16384" width="9.140625" style="2"/>
  </cols>
  <sheetData>
    <row r="1" spans="1:12" ht="18" x14ac:dyDescent="0.2">
      <c r="A1" s="211"/>
      <c r="B1" s="415" t="s">
        <v>1389</v>
      </c>
      <c r="C1" s="415"/>
      <c r="D1" s="415"/>
      <c r="E1" s="255"/>
      <c r="F1" s="255"/>
      <c r="G1" s="255"/>
      <c r="H1" s="209"/>
    </row>
    <row r="2" spans="1:12" ht="15" x14ac:dyDescent="0.2">
      <c r="A2" s="211"/>
      <c r="B2" s="255"/>
      <c r="C2" s="255"/>
      <c r="D2" s="431"/>
      <c r="E2" s="431"/>
      <c r="F2" s="255"/>
      <c r="G2" s="255"/>
      <c r="H2" s="209"/>
    </row>
    <row r="3" spans="1:12" ht="52.5" customHeight="1" x14ac:dyDescent="0.2">
      <c r="A3" s="211"/>
      <c r="B3" s="425" t="s">
        <v>1355</v>
      </c>
      <c r="C3" s="425"/>
      <c r="D3" s="425"/>
      <c r="E3" s="425"/>
      <c r="F3" s="425"/>
      <c r="G3" s="425"/>
      <c r="H3" s="210"/>
    </row>
    <row r="4" spans="1:12" ht="15" x14ac:dyDescent="0.25">
      <c r="A4" s="211"/>
      <c r="B4" s="213"/>
      <c r="C4" s="213"/>
      <c r="D4" s="213"/>
      <c r="E4" s="213"/>
      <c r="F4" s="213"/>
      <c r="G4" s="213"/>
      <c r="H4" s="209"/>
    </row>
    <row r="5" spans="1:12" ht="15" x14ac:dyDescent="0.2">
      <c r="A5" s="211"/>
      <c r="B5" s="426" t="s">
        <v>1390</v>
      </c>
      <c r="C5" s="426"/>
      <c r="D5" s="426"/>
      <c r="E5" s="214"/>
      <c r="F5" s="214"/>
      <c r="G5" s="215" t="s">
        <v>1536</v>
      </c>
      <c r="H5" s="209"/>
    </row>
    <row r="6" spans="1:12" ht="14.25" x14ac:dyDescent="0.2">
      <c r="A6" s="211"/>
      <c r="B6" s="209"/>
      <c r="C6" s="209"/>
      <c r="D6" s="209"/>
      <c r="E6" s="209"/>
      <c r="F6" s="209"/>
      <c r="G6" s="209"/>
      <c r="H6" s="209"/>
    </row>
    <row r="7" spans="1:12" ht="30" x14ac:dyDescent="0.2">
      <c r="A7" s="217" t="s">
        <v>0</v>
      </c>
      <c r="B7" s="217" t="s">
        <v>1</v>
      </c>
      <c r="C7" s="217" t="s">
        <v>1357</v>
      </c>
      <c r="D7" s="217" t="s">
        <v>2</v>
      </c>
      <c r="E7" s="217" t="s">
        <v>1358</v>
      </c>
      <c r="F7" s="217" t="s">
        <v>1361</v>
      </c>
      <c r="G7" s="217" t="s">
        <v>1170</v>
      </c>
      <c r="H7" s="209"/>
    </row>
    <row r="8" spans="1:12" ht="28.5" x14ac:dyDescent="0.2">
      <c r="A8" s="220">
        <v>1</v>
      </c>
      <c r="B8" s="323" t="s">
        <v>602</v>
      </c>
      <c r="C8" s="256">
        <v>7131310997</v>
      </c>
      <c r="D8" s="36" t="s">
        <v>16</v>
      </c>
      <c r="E8" s="36">
        <v>1</v>
      </c>
      <c r="F8" s="194">
        <f>VLOOKUP(C8,'SOR RATE 2025-26'!A:D,4,0)</f>
        <v>2047.72</v>
      </c>
      <c r="G8" s="221">
        <f>F8*E8</f>
        <v>2047.72</v>
      </c>
      <c r="H8" s="295"/>
      <c r="J8" s="9"/>
      <c r="K8" s="430"/>
      <c r="L8" s="430"/>
    </row>
    <row r="9" spans="1:12" ht="14.25" x14ac:dyDescent="0.2">
      <c r="A9" s="36">
        <v>2</v>
      </c>
      <c r="B9" s="323" t="s">
        <v>961</v>
      </c>
      <c r="C9" s="200">
        <v>7132476007</v>
      </c>
      <c r="D9" s="36" t="s">
        <v>960</v>
      </c>
      <c r="E9" s="36">
        <v>1</v>
      </c>
      <c r="F9" s="194">
        <v>20.697199999999999</v>
      </c>
      <c r="G9" s="221">
        <f>F9*E9</f>
        <v>20.697199999999999</v>
      </c>
      <c r="H9" s="288"/>
    </row>
    <row r="10" spans="1:12" ht="16.5" customHeight="1" x14ac:dyDescent="0.2">
      <c r="A10" s="36">
        <v>3</v>
      </c>
      <c r="B10" s="35" t="s">
        <v>1381</v>
      </c>
      <c r="C10" s="36"/>
      <c r="D10" s="36" t="s">
        <v>1368</v>
      </c>
      <c r="E10" s="36">
        <v>1</v>
      </c>
      <c r="F10" s="221">
        <v>40</v>
      </c>
      <c r="G10" s="221">
        <f>F10*E10</f>
        <v>40</v>
      </c>
      <c r="H10" s="209"/>
    </row>
    <row r="11" spans="1:12" ht="16.5" customHeight="1" x14ac:dyDescent="0.2">
      <c r="A11" s="36">
        <v>4</v>
      </c>
      <c r="B11" s="35" t="s">
        <v>1369</v>
      </c>
      <c r="C11" s="36"/>
      <c r="D11" s="36" t="s">
        <v>1368</v>
      </c>
      <c r="E11" s="36">
        <v>1</v>
      </c>
      <c r="F11" s="221">
        <v>30</v>
      </c>
      <c r="G11" s="221">
        <f>F11*E11</f>
        <v>30</v>
      </c>
      <c r="H11" s="209"/>
    </row>
    <row r="12" spans="1:12" ht="15" x14ac:dyDescent="0.2">
      <c r="A12" s="217">
        <v>5</v>
      </c>
      <c r="B12" s="222" t="s">
        <v>13</v>
      </c>
      <c r="C12" s="222"/>
      <c r="D12" s="222"/>
      <c r="E12" s="222"/>
      <c r="F12" s="257"/>
      <c r="G12" s="223">
        <f>SUM(G8:G11)</f>
        <v>2138.4171999999999</v>
      </c>
      <c r="H12" s="244"/>
      <c r="I12" s="225"/>
    </row>
    <row r="13" spans="1:12" ht="16.5" customHeight="1" x14ac:dyDescent="0.2">
      <c r="A13" s="226">
        <v>6</v>
      </c>
      <c r="B13" s="222" t="s">
        <v>14</v>
      </c>
      <c r="C13" s="222"/>
      <c r="D13" s="222"/>
      <c r="E13" s="222"/>
      <c r="F13" s="257"/>
      <c r="G13" s="223">
        <f>G12/1.18</f>
        <v>1812.2179661016949</v>
      </c>
      <c r="H13" s="224"/>
      <c r="I13" s="225"/>
    </row>
    <row r="14" spans="1:12" ht="16.5" customHeight="1" x14ac:dyDescent="0.2">
      <c r="A14" s="227">
        <v>7</v>
      </c>
      <c r="B14" s="228" t="s">
        <v>1467</v>
      </c>
      <c r="C14" s="186"/>
      <c r="D14" s="186"/>
      <c r="E14" s="186"/>
      <c r="F14" s="258" t="s">
        <v>1370</v>
      </c>
      <c r="G14" s="259">
        <f>G13*F14</f>
        <v>135.9163474576271</v>
      </c>
      <c r="H14" s="11"/>
      <c r="I14" s="224"/>
    </row>
    <row r="15" spans="1:12" ht="16.5" customHeight="1" x14ac:dyDescent="0.2">
      <c r="A15" s="36">
        <v>8</v>
      </c>
      <c r="B15" s="35" t="s">
        <v>1391</v>
      </c>
      <c r="C15" s="245"/>
      <c r="D15" s="421" t="s">
        <v>1383</v>
      </c>
      <c r="E15" s="423"/>
      <c r="F15" s="422"/>
      <c r="G15" s="221">
        <v>625.07000000000005</v>
      </c>
      <c r="H15" s="209"/>
    </row>
    <row r="16" spans="1:12" ht="15" x14ac:dyDescent="0.2">
      <c r="A16" s="36">
        <v>9</v>
      </c>
      <c r="B16" s="187" t="s">
        <v>1407</v>
      </c>
      <c r="C16" s="245"/>
      <c r="D16" s="235"/>
      <c r="E16" s="235"/>
      <c r="F16" s="36"/>
      <c r="G16" s="221"/>
      <c r="H16" s="294"/>
    </row>
    <row r="17" spans="1:9" ht="20.25" customHeight="1" x14ac:dyDescent="0.2">
      <c r="A17" s="36" t="s">
        <v>1155</v>
      </c>
      <c r="B17" s="35" t="s">
        <v>1468</v>
      </c>
      <c r="C17" s="245"/>
      <c r="D17" s="235"/>
      <c r="E17" s="235"/>
      <c r="F17" s="36">
        <v>0.02</v>
      </c>
      <c r="G17" s="221">
        <f>F17*G13</f>
        <v>36.244359322033901</v>
      </c>
      <c r="H17" s="283"/>
    </row>
    <row r="18" spans="1:9" ht="36" customHeight="1" x14ac:dyDescent="0.2">
      <c r="A18" s="36">
        <v>10</v>
      </c>
      <c r="B18" s="228" t="s">
        <v>1452</v>
      </c>
      <c r="C18" s="231"/>
      <c r="D18" s="235"/>
      <c r="E18" s="235"/>
      <c r="F18" s="235"/>
      <c r="G18" s="221">
        <f>(G13+G14+G15+G17)*0.125</f>
        <v>326.18108411016948</v>
      </c>
      <c r="H18" s="209"/>
    </row>
    <row r="19" spans="1:9" ht="30" x14ac:dyDescent="0.2">
      <c r="A19" s="220">
        <v>11</v>
      </c>
      <c r="B19" s="246" t="s">
        <v>1469</v>
      </c>
      <c r="C19" s="231"/>
      <c r="D19" s="235"/>
      <c r="E19" s="235"/>
      <c r="F19" s="235"/>
      <c r="G19" s="223">
        <f>G13+G14+G15+G17+G18</f>
        <v>2935.6297569915255</v>
      </c>
      <c r="H19" s="209"/>
    </row>
    <row r="20" spans="1:9" ht="16.5" customHeight="1" x14ac:dyDescent="0.2">
      <c r="A20" s="220">
        <v>12</v>
      </c>
      <c r="B20" s="228" t="s">
        <v>1470</v>
      </c>
      <c r="C20" s="231"/>
      <c r="D20" s="235"/>
      <c r="E20" s="235"/>
      <c r="F20" s="36">
        <v>0.09</v>
      </c>
      <c r="G20" s="221">
        <f>F20*G19</f>
        <v>264.20667812923728</v>
      </c>
      <c r="H20" s="209"/>
    </row>
    <row r="21" spans="1:9" ht="16.5" customHeight="1" x14ac:dyDescent="0.2">
      <c r="A21" s="220">
        <v>13</v>
      </c>
      <c r="B21" s="228" t="s">
        <v>1471</v>
      </c>
      <c r="C21" s="231"/>
      <c r="D21" s="235"/>
      <c r="E21" s="235"/>
      <c r="F21" s="36">
        <v>0.09</v>
      </c>
      <c r="G21" s="221">
        <f>F21*G19</f>
        <v>264.20667812923728</v>
      </c>
      <c r="H21" s="209"/>
    </row>
    <row r="22" spans="1:9" ht="28.5" x14ac:dyDescent="0.2">
      <c r="A22" s="36">
        <v>14</v>
      </c>
      <c r="B22" s="228" t="s">
        <v>1454</v>
      </c>
      <c r="C22" s="231"/>
      <c r="D22" s="235"/>
      <c r="E22" s="235"/>
      <c r="F22" s="235"/>
      <c r="G22" s="221">
        <f>G19+G20+G21</f>
        <v>3464.0431132500003</v>
      </c>
      <c r="H22" s="209"/>
    </row>
    <row r="23" spans="1:9" ht="31.5" x14ac:dyDescent="0.2">
      <c r="A23" s="217">
        <v>15</v>
      </c>
      <c r="B23" s="189" t="s">
        <v>1392</v>
      </c>
      <c r="C23" s="189"/>
      <c r="D23" s="189"/>
      <c r="E23" s="189"/>
      <c r="F23" s="189"/>
      <c r="G23" s="223">
        <f>+G22</f>
        <v>3464.0431132500003</v>
      </c>
      <c r="H23" s="209"/>
    </row>
    <row r="24" spans="1:9" ht="31.5" x14ac:dyDescent="0.2">
      <c r="A24" s="217">
        <v>16</v>
      </c>
      <c r="B24" s="189" t="s">
        <v>1393</v>
      </c>
      <c r="C24" s="189"/>
      <c r="D24" s="189"/>
      <c r="E24" s="189"/>
      <c r="F24" s="189"/>
      <c r="G24" s="223">
        <f>ROUND(G23,0)</f>
        <v>3464</v>
      </c>
      <c r="H24" s="209"/>
    </row>
    <row r="26" spans="1:9" ht="15" x14ac:dyDescent="0.2">
      <c r="A26" s="412" t="s">
        <v>1408</v>
      </c>
      <c r="B26" s="412"/>
      <c r="C26" s="412"/>
      <c r="D26" s="412"/>
      <c r="E26" s="412"/>
      <c r="F26" s="412"/>
      <c r="G26" s="192"/>
      <c r="H26" s="15"/>
      <c r="I26" s="15"/>
    </row>
    <row r="27" spans="1:9" ht="54.75" customHeight="1" x14ac:dyDescent="0.2">
      <c r="A27" s="285"/>
      <c r="B27" s="407" t="s">
        <v>1547</v>
      </c>
      <c r="C27" s="407"/>
      <c r="D27" s="407"/>
      <c r="E27" s="407"/>
      <c r="F27" s="407"/>
      <c r="G27" s="407"/>
      <c r="H27" s="296"/>
      <c r="I27" s="296"/>
    </row>
  </sheetData>
  <mergeCells count="8">
    <mergeCell ref="A26:F26"/>
    <mergeCell ref="B27:G27"/>
    <mergeCell ref="K8:L8"/>
    <mergeCell ref="D15:F15"/>
    <mergeCell ref="B1:D1"/>
    <mergeCell ref="D2:E2"/>
    <mergeCell ref="B3:G3"/>
    <mergeCell ref="B5:D5"/>
  </mergeCells>
  <conditionalFormatting sqref="B12:B13">
    <cfRule type="cellIs" dxfId="4" priority="1" stopIfTrue="1" operator="equal">
      <formula>"?"</formula>
    </cfRule>
  </conditionalFormatting>
  <pageMargins left="0.7" right="0.7" top="0.75" bottom="0.75" header="0.3" footer="0.3"/>
  <pageSetup paperSize="9" scale="47"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B3" sqref="B3:G3"/>
    </sheetView>
  </sheetViews>
  <sheetFormatPr defaultRowHeight="12.75" x14ac:dyDescent="0.2"/>
  <cols>
    <col min="1" max="1" width="7.140625" style="5" customWidth="1"/>
    <col min="2" max="2" width="45.85546875" style="2" customWidth="1"/>
    <col min="3" max="3" width="18.140625" style="2" customWidth="1"/>
    <col min="4" max="4" width="5.140625" style="2" bestFit="1" customWidth="1"/>
    <col min="5" max="5" width="5" style="2" bestFit="1" customWidth="1"/>
    <col min="6" max="6" width="8.5703125" style="2" bestFit="1" customWidth="1"/>
    <col min="7" max="9" width="10.85546875" style="2" customWidth="1"/>
    <col min="10" max="10" width="23.85546875" style="2" customWidth="1"/>
    <col min="11" max="11" width="13.42578125" style="2" customWidth="1"/>
    <col min="12" max="256" width="9.140625" style="2"/>
    <col min="257" max="257" width="7.140625" style="2" customWidth="1"/>
    <col min="258" max="258" width="43" style="2" customWidth="1"/>
    <col min="259" max="259" width="14" style="2" customWidth="1"/>
    <col min="260" max="260" width="5.140625" style="2" bestFit="1" customWidth="1"/>
    <col min="261" max="261" width="5" style="2" bestFit="1" customWidth="1"/>
    <col min="262" max="262" width="8.5703125" style="2" bestFit="1" customWidth="1"/>
    <col min="263" max="265" width="10.85546875" style="2" customWidth="1"/>
    <col min="266" max="266" width="23.85546875" style="2" customWidth="1"/>
    <col min="267" max="267" width="13.42578125" style="2" customWidth="1"/>
    <col min="268" max="512" width="9.140625" style="2"/>
    <col min="513" max="513" width="7.140625" style="2" customWidth="1"/>
    <col min="514" max="514" width="43" style="2" customWidth="1"/>
    <col min="515" max="515" width="14" style="2" customWidth="1"/>
    <col min="516" max="516" width="5.140625" style="2" bestFit="1" customWidth="1"/>
    <col min="517" max="517" width="5" style="2" bestFit="1" customWidth="1"/>
    <col min="518" max="518" width="8.5703125" style="2" bestFit="1" customWidth="1"/>
    <col min="519" max="521" width="10.85546875" style="2" customWidth="1"/>
    <col min="522" max="522" width="23.85546875" style="2" customWidth="1"/>
    <col min="523" max="523" width="13.42578125" style="2" customWidth="1"/>
    <col min="524" max="768" width="9.140625" style="2"/>
    <col min="769" max="769" width="7.140625" style="2" customWidth="1"/>
    <col min="770" max="770" width="43" style="2" customWidth="1"/>
    <col min="771" max="771" width="14" style="2" customWidth="1"/>
    <col min="772" max="772" width="5.140625" style="2" bestFit="1" customWidth="1"/>
    <col min="773" max="773" width="5" style="2" bestFit="1" customWidth="1"/>
    <col min="774" max="774" width="8.5703125" style="2" bestFit="1" customWidth="1"/>
    <col min="775" max="777" width="10.85546875" style="2" customWidth="1"/>
    <col min="778" max="778" width="23.85546875" style="2" customWidth="1"/>
    <col min="779" max="779" width="13.42578125" style="2" customWidth="1"/>
    <col min="780" max="1024" width="9.140625" style="2"/>
    <col min="1025" max="1025" width="7.140625" style="2" customWidth="1"/>
    <col min="1026" max="1026" width="43" style="2" customWidth="1"/>
    <col min="1027" max="1027" width="14" style="2" customWidth="1"/>
    <col min="1028" max="1028" width="5.140625" style="2" bestFit="1" customWidth="1"/>
    <col min="1029" max="1029" width="5" style="2" bestFit="1" customWidth="1"/>
    <col min="1030" max="1030" width="8.5703125" style="2" bestFit="1" customWidth="1"/>
    <col min="1031" max="1033" width="10.85546875" style="2" customWidth="1"/>
    <col min="1034" max="1034" width="23.85546875" style="2" customWidth="1"/>
    <col min="1035" max="1035" width="13.42578125" style="2" customWidth="1"/>
    <col min="1036" max="1280" width="9.140625" style="2"/>
    <col min="1281" max="1281" width="7.140625" style="2" customWidth="1"/>
    <col min="1282" max="1282" width="43" style="2" customWidth="1"/>
    <col min="1283" max="1283" width="14" style="2" customWidth="1"/>
    <col min="1284" max="1284" width="5.140625" style="2" bestFit="1" customWidth="1"/>
    <col min="1285" max="1285" width="5" style="2" bestFit="1" customWidth="1"/>
    <col min="1286" max="1286" width="8.5703125" style="2" bestFit="1" customWidth="1"/>
    <col min="1287" max="1289" width="10.85546875" style="2" customWidth="1"/>
    <col min="1290" max="1290" width="23.85546875" style="2" customWidth="1"/>
    <col min="1291" max="1291" width="13.42578125" style="2" customWidth="1"/>
    <col min="1292" max="1536" width="9.140625" style="2"/>
    <col min="1537" max="1537" width="7.140625" style="2" customWidth="1"/>
    <col min="1538" max="1538" width="43" style="2" customWidth="1"/>
    <col min="1539" max="1539" width="14" style="2" customWidth="1"/>
    <col min="1540" max="1540" width="5.140625" style="2" bestFit="1" customWidth="1"/>
    <col min="1541" max="1541" width="5" style="2" bestFit="1" customWidth="1"/>
    <col min="1542" max="1542" width="8.5703125" style="2" bestFit="1" customWidth="1"/>
    <col min="1543" max="1545" width="10.85546875" style="2" customWidth="1"/>
    <col min="1546" max="1546" width="23.85546875" style="2" customWidth="1"/>
    <col min="1547" max="1547" width="13.42578125" style="2" customWidth="1"/>
    <col min="1548" max="1792" width="9.140625" style="2"/>
    <col min="1793" max="1793" width="7.140625" style="2" customWidth="1"/>
    <col min="1794" max="1794" width="43" style="2" customWidth="1"/>
    <col min="1795" max="1795" width="14" style="2" customWidth="1"/>
    <col min="1796" max="1796" width="5.140625" style="2" bestFit="1" customWidth="1"/>
    <col min="1797" max="1797" width="5" style="2" bestFit="1" customWidth="1"/>
    <col min="1798" max="1798" width="8.5703125" style="2" bestFit="1" customWidth="1"/>
    <col min="1799" max="1801" width="10.85546875" style="2" customWidth="1"/>
    <col min="1802" max="1802" width="23.85546875" style="2" customWidth="1"/>
    <col min="1803" max="1803" width="13.42578125" style="2" customWidth="1"/>
    <col min="1804" max="2048" width="9.140625" style="2"/>
    <col min="2049" max="2049" width="7.140625" style="2" customWidth="1"/>
    <col min="2050" max="2050" width="43" style="2" customWidth="1"/>
    <col min="2051" max="2051" width="14" style="2" customWidth="1"/>
    <col min="2052" max="2052" width="5.140625" style="2" bestFit="1" customWidth="1"/>
    <col min="2053" max="2053" width="5" style="2" bestFit="1" customWidth="1"/>
    <col min="2054" max="2054" width="8.5703125" style="2" bestFit="1" customWidth="1"/>
    <col min="2055" max="2057" width="10.85546875" style="2" customWidth="1"/>
    <col min="2058" max="2058" width="23.85546875" style="2" customWidth="1"/>
    <col min="2059" max="2059" width="13.42578125" style="2" customWidth="1"/>
    <col min="2060" max="2304" width="9.140625" style="2"/>
    <col min="2305" max="2305" width="7.140625" style="2" customWidth="1"/>
    <col min="2306" max="2306" width="43" style="2" customWidth="1"/>
    <col min="2307" max="2307" width="14" style="2" customWidth="1"/>
    <col min="2308" max="2308" width="5.140625" style="2" bestFit="1" customWidth="1"/>
    <col min="2309" max="2309" width="5" style="2" bestFit="1" customWidth="1"/>
    <col min="2310" max="2310" width="8.5703125" style="2" bestFit="1" customWidth="1"/>
    <col min="2311" max="2313" width="10.85546875" style="2" customWidth="1"/>
    <col min="2314" max="2314" width="23.85546875" style="2" customWidth="1"/>
    <col min="2315" max="2315" width="13.42578125" style="2" customWidth="1"/>
    <col min="2316" max="2560" width="9.140625" style="2"/>
    <col min="2561" max="2561" width="7.140625" style="2" customWidth="1"/>
    <col min="2562" max="2562" width="43" style="2" customWidth="1"/>
    <col min="2563" max="2563" width="14" style="2" customWidth="1"/>
    <col min="2564" max="2564" width="5.140625" style="2" bestFit="1" customWidth="1"/>
    <col min="2565" max="2565" width="5" style="2" bestFit="1" customWidth="1"/>
    <col min="2566" max="2566" width="8.5703125" style="2" bestFit="1" customWidth="1"/>
    <col min="2567" max="2569" width="10.85546875" style="2" customWidth="1"/>
    <col min="2570" max="2570" width="23.85546875" style="2" customWidth="1"/>
    <col min="2571" max="2571" width="13.42578125" style="2" customWidth="1"/>
    <col min="2572" max="2816" width="9.140625" style="2"/>
    <col min="2817" max="2817" width="7.140625" style="2" customWidth="1"/>
    <col min="2818" max="2818" width="43" style="2" customWidth="1"/>
    <col min="2819" max="2819" width="14" style="2" customWidth="1"/>
    <col min="2820" max="2820" width="5.140625" style="2" bestFit="1" customWidth="1"/>
    <col min="2821" max="2821" width="5" style="2" bestFit="1" customWidth="1"/>
    <col min="2822" max="2822" width="8.5703125" style="2" bestFit="1" customWidth="1"/>
    <col min="2823" max="2825" width="10.85546875" style="2" customWidth="1"/>
    <col min="2826" max="2826" width="23.85546875" style="2" customWidth="1"/>
    <col min="2827" max="2827" width="13.42578125" style="2" customWidth="1"/>
    <col min="2828" max="3072" width="9.140625" style="2"/>
    <col min="3073" max="3073" width="7.140625" style="2" customWidth="1"/>
    <col min="3074" max="3074" width="43" style="2" customWidth="1"/>
    <col min="3075" max="3075" width="14" style="2" customWidth="1"/>
    <col min="3076" max="3076" width="5.140625" style="2" bestFit="1" customWidth="1"/>
    <col min="3077" max="3077" width="5" style="2" bestFit="1" customWidth="1"/>
    <col min="3078" max="3078" width="8.5703125" style="2" bestFit="1" customWidth="1"/>
    <col min="3079" max="3081" width="10.85546875" style="2" customWidth="1"/>
    <col min="3082" max="3082" width="23.85546875" style="2" customWidth="1"/>
    <col min="3083" max="3083" width="13.42578125" style="2" customWidth="1"/>
    <col min="3084" max="3328" width="9.140625" style="2"/>
    <col min="3329" max="3329" width="7.140625" style="2" customWidth="1"/>
    <col min="3330" max="3330" width="43" style="2" customWidth="1"/>
    <col min="3331" max="3331" width="14" style="2" customWidth="1"/>
    <col min="3332" max="3332" width="5.140625" style="2" bestFit="1" customWidth="1"/>
    <col min="3333" max="3333" width="5" style="2" bestFit="1" customWidth="1"/>
    <col min="3334" max="3334" width="8.5703125" style="2" bestFit="1" customWidth="1"/>
    <col min="3335" max="3337" width="10.85546875" style="2" customWidth="1"/>
    <col min="3338" max="3338" width="23.85546875" style="2" customWidth="1"/>
    <col min="3339" max="3339" width="13.42578125" style="2" customWidth="1"/>
    <col min="3340" max="3584" width="9.140625" style="2"/>
    <col min="3585" max="3585" width="7.140625" style="2" customWidth="1"/>
    <col min="3586" max="3586" width="43" style="2" customWidth="1"/>
    <col min="3587" max="3587" width="14" style="2" customWidth="1"/>
    <col min="3588" max="3588" width="5.140625" style="2" bestFit="1" customWidth="1"/>
    <col min="3589" max="3589" width="5" style="2" bestFit="1" customWidth="1"/>
    <col min="3590" max="3590" width="8.5703125" style="2" bestFit="1" customWidth="1"/>
    <col min="3591" max="3593" width="10.85546875" style="2" customWidth="1"/>
    <col min="3594" max="3594" width="23.85546875" style="2" customWidth="1"/>
    <col min="3595" max="3595" width="13.42578125" style="2" customWidth="1"/>
    <col min="3596" max="3840" width="9.140625" style="2"/>
    <col min="3841" max="3841" width="7.140625" style="2" customWidth="1"/>
    <col min="3842" max="3842" width="43" style="2" customWidth="1"/>
    <col min="3843" max="3843" width="14" style="2" customWidth="1"/>
    <col min="3844" max="3844" width="5.140625" style="2" bestFit="1" customWidth="1"/>
    <col min="3845" max="3845" width="5" style="2" bestFit="1" customWidth="1"/>
    <col min="3846" max="3846" width="8.5703125" style="2" bestFit="1" customWidth="1"/>
    <col min="3847" max="3849" width="10.85546875" style="2" customWidth="1"/>
    <col min="3850" max="3850" width="23.85546875" style="2" customWidth="1"/>
    <col min="3851" max="3851" width="13.42578125" style="2" customWidth="1"/>
    <col min="3852" max="4096" width="9.140625" style="2"/>
    <col min="4097" max="4097" width="7.140625" style="2" customWidth="1"/>
    <col min="4098" max="4098" width="43" style="2" customWidth="1"/>
    <col min="4099" max="4099" width="14" style="2" customWidth="1"/>
    <col min="4100" max="4100" width="5.140625" style="2" bestFit="1" customWidth="1"/>
    <col min="4101" max="4101" width="5" style="2" bestFit="1" customWidth="1"/>
    <col min="4102" max="4102" width="8.5703125" style="2" bestFit="1" customWidth="1"/>
    <col min="4103" max="4105" width="10.85546875" style="2" customWidth="1"/>
    <col min="4106" max="4106" width="23.85546875" style="2" customWidth="1"/>
    <col min="4107" max="4107" width="13.42578125" style="2" customWidth="1"/>
    <col min="4108" max="4352" width="9.140625" style="2"/>
    <col min="4353" max="4353" width="7.140625" style="2" customWidth="1"/>
    <col min="4354" max="4354" width="43" style="2" customWidth="1"/>
    <col min="4355" max="4355" width="14" style="2" customWidth="1"/>
    <col min="4356" max="4356" width="5.140625" style="2" bestFit="1" customWidth="1"/>
    <col min="4357" max="4357" width="5" style="2" bestFit="1" customWidth="1"/>
    <col min="4358" max="4358" width="8.5703125" style="2" bestFit="1" customWidth="1"/>
    <col min="4359" max="4361" width="10.85546875" style="2" customWidth="1"/>
    <col min="4362" max="4362" width="23.85546875" style="2" customWidth="1"/>
    <col min="4363" max="4363" width="13.42578125" style="2" customWidth="1"/>
    <col min="4364" max="4608" width="9.140625" style="2"/>
    <col min="4609" max="4609" width="7.140625" style="2" customWidth="1"/>
    <col min="4610" max="4610" width="43" style="2" customWidth="1"/>
    <col min="4611" max="4611" width="14" style="2" customWidth="1"/>
    <col min="4612" max="4612" width="5.140625" style="2" bestFit="1" customWidth="1"/>
    <col min="4613" max="4613" width="5" style="2" bestFit="1" customWidth="1"/>
    <col min="4614" max="4614" width="8.5703125" style="2" bestFit="1" customWidth="1"/>
    <col min="4615" max="4617" width="10.85546875" style="2" customWidth="1"/>
    <col min="4618" max="4618" width="23.85546875" style="2" customWidth="1"/>
    <col min="4619" max="4619" width="13.42578125" style="2" customWidth="1"/>
    <col min="4620" max="4864" width="9.140625" style="2"/>
    <col min="4865" max="4865" width="7.140625" style="2" customWidth="1"/>
    <col min="4866" max="4866" width="43" style="2" customWidth="1"/>
    <col min="4867" max="4867" width="14" style="2" customWidth="1"/>
    <col min="4868" max="4868" width="5.140625" style="2" bestFit="1" customWidth="1"/>
    <col min="4869" max="4869" width="5" style="2" bestFit="1" customWidth="1"/>
    <col min="4870" max="4870" width="8.5703125" style="2" bestFit="1" customWidth="1"/>
    <col min="4871" max="4873" width="10.85546875" style="2" customWidth="1"/>
    <col min="4874" max="4874" width="23.85546875" style="2" customWidth="1"/>
    <col min="4875" max="4875" width="13.42578125" style="2" customWidth="1"/>
    <col min="4876" max="5120" width="9.140625" style="2"/>
    <col min="5121" max="5121" width="7.140625" style="2" customWidth="1"/>
    <col min="5122" max="5122" width="43" style="2" customWidth="1"/>
    <col min="5123" max="5123" width="14" style="2" customWidth="1"/>
    <col min="5124" max="5124" width="5.140625" style="2" bestFit="1" customWidth="1"/>
    <col min="5125" max="5125" width="5" style="2" bestFit="1" customWidth="1"/>
    <col min="5126" max="5126" width="8.5703125" style="2" bestFit="1" customWidth="1"/>
    <col min="5127" max="5129" width="10.85546875" style="2" customWidth="1"/>
    <col min="5130" max="5130" width="23.85546875" style="2" customWidth="1"/>
    <col min="5131" max="5131" width="13.42578125" style="2" customWidth="1"/>
    <col min="5132" max="5376" width="9.140625" style="2"/>
    <col min="5377" max="5377" width="7.140625" style="2" customWidth="1"/>
    <col min="5378" max="5378" width="43" style="2" customWidth="1"/>
    <col min="5379" max="5379" width="14" style="2" customWidth="1"/>
    <col min="5380" max="5380" width="5.140625" style="2" bestFit="1" customWidth="1"/>
    <col min="5381" max="5381" width="5" style="2" bestFit="1" customWidth="1"/>
    <col min="5382" max="5382" width="8.5703125" style="2" bestFit="1" customWidth="1"/>
    <col min="5383" max="5385" width="10.85546875" style="2" customWidth="1"/>
    <col min="5386" max="5386" width="23.85546875" style="2" customWidth="1"/>
    <col min="5387" max="5387" width="13.42578125" style="2" customWidth="1"/>
    <col min="5388" max="5632" width="9.140625" style="2"/>
    <col min="5633" max="5633" width="7.140625" style="2" customWidth="1"/>
    <col min="5634" max="5634" width="43" style="2" customWidth="1"/>
    <col min="5635" max="5635" width="14" style="2" customWidth="1"/>
    <col min="5636" max="5636" width="5.140625" style="2" bestFit="1" customWidth="1"/>
    <col min="5637" max="5637" width="5" style="2" bestFit="1" customWidth="1"/>
    <col min="5638" max="5638" width="8.5703125" style="2" bestFit="1" customWidth="1"/>
    <col min="5639" max="5641" width="10.85546875" style="2" customWidth="1"/>
    <col min="5642" max="5642" width="23.85546875" style="2" customWidth="1"/>
    <col min="5643" max="5643" width="13.42578125" style="2" customWidth="1"/>
    <col min="5644" max="5888" width="9.140625" style="2"/>
    <col min="5889" max="5889" width="7.140625" style="2" customWidth="1"/>
    <col min="5890" max="5890" width="43" style="2" customWidth="1"/>
    <col min="5891" max="5891" width="14" style="2" customWidth="1"/>
    <col min="5892" max="5892" width="5.140625" style="2" bestFit="1" customWidth="1"/>
    <col min="5893" max="5893" width="5" style="2" bestFit="1" customWidth="1"/>
    <col min="5894" max="5894" width="8.5703125" style="2" bestFit="1" customWidth="1"/>
    <col min="5895" max="5897" width="10.85546875" style="2" customWidth="1"/>
    <col min="5898" max="5898" width="23.85546875" style="2" customWidth="1"/>
    <col min="5899" max="5899" width="13.42578125" style="2" customWidth="1"/>
    <col min="5900" max="6144" width="9.140625" style="2"/>
    <col min="6145" max="6145" width="7.140625" style="2" customWidth="1"/>
    <col min="6146" max="6146" width="43" style="2" customWidth="1"/>
    <col min="6147" max="6147" width="14" style="2" customWidth="1"/>
    <col min="6148" max="6148" width="5.140625" style="2" bestFit="1" customWidth="1"/>
    <col min="6149" max="6149" width="5" style="2" bestFit="1" customWidth="1"/>
    <col min="6150" max="6150" width="8.5703125" style="2" bestFit="1" customWidth="1"/>
    <col min="6151" max="6153" width="10.85546875" style="2" customWidth="1"/>
    <col min="6154" max="6154" width="23.85546875" style="2" customWidth="1"/>
    <col min="6155" max="6155" width="13.42578125" style="2" customWidth="1"/>
    <col min="6156" max="6400" width="9.140625" style="2"/>
    <col min="6401" max="6401" width="7.140625" style="2" customWidth="1"/>
    <col min="6402" max="6402" width="43" style="2" customWidth="1"/>
    <col min="6403" max="6403" width="14" style="2" customWidth="1"/>
    <col min="6404" max="6404" width="5.140625" style="2" bestFit="1" customWidth="1"/>
    <col min="6405" max="6405" width="5" style="2" bestFit="1" customWidth="1"/>
    <col min="6406" max="6406" width="8.5703125" style="2" bestFit="1" customWidth="1"/>
    <col min="6407" max="6409" width="10.85546875" style="2" customWidth="1"/>
    <col min="6410" max="6410" width="23.85546875" style="2" customWidth="1"/>
    <col min="6411" max="6411" width="13.42578125" style="2" customWidth="1"/>
    <col min="6412" max="6656" width="9.140625" style="2"/>
    <col min="6657" max="6657" width="7.140625" style="2" customWidth="1"/>
    <col min="6658" max="6658" width="43" style="2" customWidth="1"/>
    <col min="6659" max="6659" width="14" style="2" customWidth="1"/>
    <col min="6660" max="6660" width="5.140625" style="2" bestFit="1" customWidth="1"/>
    <col min="6661" max="6661" width="5" style="2" bestFit="1" customWidth="1"/>
    <col min="6662" max="6662" width="8.5703125" style="2" bestFit="1" customWidth="1"/>
    <col min="6663" max="6665" width="10.85546875" style="2" customWidth="1"/>
    <col min="6666" max="6666" width="23.85546875" style="2" customWidth="1"/>
    <col min="6667" max="6667" width="13.42578125" style="2" customWidth="1"/>
    <col min="6668" max="6912" width="9.140625" style="2"/>
    <col min="6913" max="6913" width="7.140625" style="2" customWidth="1"/>
    <col min="6914" max="6914" width="43" style="2" customWidth="1"/>
    <col min="6915" max="6915" width="14" style="2" customWidth="1"/>
    <col min="6916" max="6916" width="5.140625" style="2" bestFit="1" customWidth="1"/>
    <col min="6917" max="6917" width="5" style="2" bestFit="1" customWidth="1"/>
    <col min="6918" max="6918" width="8.5703125" style="2" bestFit="1" customWidth="1"/>
    <col min="6919" max="6921" width="10.85546875" style="2" customWidth="1"/>
    <col min="6922" max="6922" width="23.85546875" style="2" customWidth="1"/>
    <col min="6923" max="6923" width="13.42578125" style="2" customWidth="1"/>
    <col min="6924" max="7168" width="9.140625" style="2"/>
    <col min="7169" max="7169" width="7.140625" style="2" customWidth="1"/>
    <col min="7170" max="7170" width="43" style="2" customWidth="1"/>
    <col min="7171" max="7171" width="14" style="2" customWidth="1"/>
    <col min="7172" max="7172" width="5.140625" style="2" bestFit="1" customWidth="1"/>
    <col min="7173" max="7173" width="5" style="2" bestFit="1" customWidth="1"/>
    <col min="7174" max="7174" width="8.5703125" style="2" bestFit="1" customWidth="1"/>
    <col min="7175" max="7177" width="10.85546875" style="2" customWidth="1"/>
    <col min="7178" max="7178" width="23.85546875" style="2" customWidth="1"/>
    <col min="7179" max="7179" width="13.42578125" style="2" customWidth="1"/>
    <col min="7180" max="7424" width="9.140625" style="2"/>
    <col min="7425" max="7425" width="7.140625" style="2" customWidth="1"/>
    <col min="7426" max="7426" width="43" style="2" customWidth="1"/>
    <col min="7427" max="7427" width="14" style="2" customWidth="1"/>
    <col min="7428" max="7428" width="5.140625" style="2" bestFit="1" customWidth="1"/>
    <col min="7429" max="7429" width="5" style="2" bestFit="1" customWidth="1"/>
    <col min="7430" max="7430" width="8.5703125" style="2" bestFit="1" customWidth="1"/>
    <col min="7431" max="7433" width="10.85546875" style="2" customWidth="1"/>
    <col min="7434" max="7434" width="23.85546875" style="2" customWidth="1"/>
    <col min="7435" max="7435" width="13.42578125" style="2" customWidth="1"/>
    <col min="7436" max="7680" width="9.140625" style="2"/>
    <col min="7681" max="7681" width="7.140625" style="2" customWidth="1"/>
    <col min="7682" max="7682" width="43" style="2" customWidth="1"/>
    <col min="7683" max="7683" width="14" style="2" customWidth="1"/>
    <col min="7684" max="7684" width="5.140625" style="2" bestFit="1" customWidth="1"/>
    <col min="7685" max="7685" width="5" style="2" bestFit="1" customWidth="1"/>
    <col min="7686" max="7686" width="8.5703125" style="2" bestFit="1" customWidth="1"/>
    <col min="7687" max="7689" width="10.85546875" style="2" customWidth="1"/>
    <col min="7690" max="7690" width="23.85546875" style="2" customWidth="1"/>
    <col min="7691" max="7691" width="13.42578125" style="2" customWidth="1"/>
    <col min="7692" max="7936" width="9.140625" style="2"/>
    <col min="7937" max="7937" width="7.140625" style="2" customWidth="1"/>
    <col min="7938" max="7938" width="43" style="2" customWidth="1"/>
    <col min="7939" max="7939" width="14" style="2" customWidth="1"/>
    <col min="7940" max="7940" width="5.140625" style="2" bestFit="1" customWidth="1"/>
    <col min="7941" max="7941" width="5" style="2" bestFit="1" customWidth="1"/>
    <col min="7942" max="7942" width="8.5703125" style="2" bestFit="1" customWidth="1"/>
    <col min="7943" max="7945" width="10.85546875" style="2" customWidth="1"/>
    <col min="7946" max="7946" width="23.85546875" style="2" customWidth="1"/>
    <col min="7947" max="7947" width="13.42578125" style="2" customWidth="1"/>
    <col min="7948" max="8192" width="9.140625" style="2"/>
    <col min="8193" max="8193" width="7.140625" style="2" customWidth="1"/>
    <col min="8194" max="8194" width="43" style="2" customWidth="1"/>
    <col min="8195" max="8195" width="14" style="2" customWidth="1"/>
    <col min="8196" max="8196" width="5.140625" style="2" bestFit="1" customWidth="1"/>
    <col min="8197" max="8197" width="5" style="2" bestFit="1" customWidth="1"/>
    <col min="8198" max="8198" width="8.5703125" style="2" bestFit="1" customWidth="1"/>
    <col min="8199" max="8201" width="10.85546875" style="2" customWidth="1"/>
    <col min="8202" max="8202" width="23.85546875" style="2" customWidth="1"/>
    <col min="8203" max="8203" width="13.42578125" style="2" customWidth="1"/>
    <col min="8204" max="8448" width="9.140625" style="2"/>
    <col min="8449" max="8449" width="7.140625" style="2" customWidth="1"/>
    <col min="8450" max="8450" width="43" style="2" customWidth="1"/>
    <col min="8451" max="8451" width="14" style="2" customWidth="1"/>
    <col min="8452" max="8452" width="5.140625" style="2" bestFit="1" customWidth="1"/>
    <col min="8453" max="8453" width="5" style="2" bestFit="1" customWidth="1"/>
    <col min="8454" max="8454" width="8.5703125" style="2" bestFit="1" customWidth="1"/>
    <col min="8455" max="8457" width="10.85546875" style="2" customWidth="1"/>
    <col min="8458" max="8458" width="23.85546875" style="2" customWidth="1"/>
    <col min="8459" max="8459" width="13.42578125" style="2" customWidth="1"/>
    <col min="8460" max="8704" width="9.140625" style="2"/>
    <col min="8705" max="8705" width="7.140625" style="2" customWidth="1"/>
    <col min="8706" max="8706" width="43" style="2" customWidth="1"/>
    <col min="8707" max="8707" width="14" style="2" customWidth="1"/>
    <col min="8708" max="8708" width="5.140625" style="2" bestFit="1" customWidth="1"/>
    <col min="8709" max="8709" width="5" style="2" bestFit="1" customWidth="1"/>
    <col min="8710" max="8710" width="8.5703125" style="2" bestFit="1" customWidth="1"/>
    <col min="8711" max="8713" width="10.85546875" style="2" customWidth="1"/>
    <col min="8714" max="8714" width="23.85546875" style="2" customWidth="1"/>
    <col min="8715" max="8715" width="13.42578125" style="2" customWidth="1"/>
    <col min="8716" max="8960" width="9.140625" style="2"/>
    <col min="8961" max="8961" width="7.140625" style="2" customWidth="1"/>
    <col min="8962" max="8962" width="43" style="2" customWidth="1"/>
    <col min="8963" max="8963" width="14" style="2" customWidth="1"/>
    <col min="8964" max="8964" width="5.140625" style="2" bestFit="1" customWidth="1"/>
    <col min="8965" max="8965" width="5" style="2" bestFit="1" customWidth="1"/>
    <col min="8966" max="8966" width="8.5703125" style="2" bestFit="1" customWidth="1"/>
    <col min="8967" max="8969" width="10.85546875" style="2" customWidth="1"/>
    <col min="8970" max="8970" width="23.85546875" style="2" customWidth="1"/>
    <col min="8971" max="8971" width="13.42578125" style="2" customWidth="1"/>
    <col min="8972" max="9216" width="9.140625" style="2"/>
    <col min="9217" max="9217" width="7.140625" style="2" customWidth="1"/>
    <col min="9218" max="9218" width="43" style="2" customWidth="1"/>
    <col min="9219" max="9219" width="14" style="2" customWidth="1"/>
    <col min="9220" max="9220" width="5.140625" style="2" bestFit="1" customWidth="1"/>
    <col min="9221" max="9221" width="5" style="2" bestFit="1" customWidth="1"/>
    <col min="9222" max="9222" width="8.5703125" style="2" bestFit="1" customWidth="1"/>
    <col min="9223" max="9225" width="10.85546875" style="2" customWidth="1"/>
    <col min="9226" max="9226" width="23.85546875" style="2" customWidth="1"/>
    <col min="9227" max="9227" width="13.42578125" style="2" customWidth="1"/>
    <col min="9228" max="9472" width="9.140625" style="2"/>
    <col min="9473" max="9473" width="7.140625" style="2" customWidth="1"/>
    <col min="9474" max="9474" width="43" style="2" customWidth="1"/>
    <col min="9475" max="9475" width="14" style="2" customWidth="1"/>
    <col min="9476" max="9476" width="5.140625" style="2" bestFit="1" customWidth="1"/>
    <col min="9477" max="9477" width="5" style="2" bestFit="1" customWidth="1"/>
    <col min="9478" max="9478" width="8.5703125" style="2" bestFit="1" customWidth="1"/>
    <col min="9479" max="9481" width="10.85546875" style="2" customWidth="1"/>
    <col min="9482" max="9482" width="23.85546875" style="2" customWidth="1"/>
    <col min="9483" max="9483" width="13.42578125" style="2" customWidth="1"/>
    <col min="9484" max="9728" width="9.140625" style="2"/>
    <col min="9729" max="9729" width="7.140625" style="2" customWidth="1"/>
    <col min="9730" max="9730" width="43" style="2" customWidth="1"/>
    <col min="9731" max="9731" width="14" style="2" customWidth="1"/>
    <col min="9732" max="9732" width="5.140625" style="2" bestFit="1" customWidth="1"/>
    <col min="9733" max="9733" width="5" style="2" bestFit="1" customWidth="1"/>
    <col min="9734" max="9734" width="8.5703125" style="2" bestFit="1" customWidth="1"/>
    <col min="9735" max="9737" width="10.85546875" style="2" customWidth="1"/>
    <col min="9738" max="9738" width="23.85546875" style="2" customWidth="1"/>
    <col min="9739" max="9739" width="13.42578125" style="2" customWidth="1"/>
    <col min="9740" max="9984" width="9.140625" style="2"/>
    <col min="9985" max="9985" width="7.140625" style="2" customWidth="1"/>
    <col min="9986" max="9986" width="43" style="2" customWidth="1"/>
    <col min="9987" max="9987" width="14" style="2" customWidth="1"/>
    <col min="9988" max="9988" width="5.140625" style="2" bestFit="1" customWidth="1"/>
    <col min="9989" max="9989" width="5" style="2" bestFit="1" customWidth="1"/>
    <col min="9990" max="9990" width="8.5703125" style="2" bestFit="1" customWidth="1"/>
    <col min="9991" max="9993" width="10.85546875" style="2" customWidth="1"/>
    <col min="9994" max="9994" width="23.85546875" style="2" customWidth="1"/>
    <col min="9995" max="9995" width="13.42578125" style="2" customWidth="1"/>
    <col min="9996" max="10240" width="9.140625" style="2"/>
    <col min="10241" max="10241" width="7.140625" style="2" customWidth="1"/>
    <col min="10242" max="10242" width="43" style="2" customWidth="1"/>
    <col min="10243" max="10243" width="14" style="2" customWidth="1"/>
    <col min="10244" max="10244" width="5.140625" style="2" bestFit="1" customWidth="1"/>
    <col min="10245" max="10245" width="5" style="2" bestFit="1" customWidth="1"/>
    <col min="10246" max="10246" width="8.5703125" style="2" bestFit="1" customWidth="1"/>
    <col min="10247" max="10249" width="10.85546875" style="2" customWidth="1"/>
    <col min="10250" max="10250" width="23.85546875" style="2" customWidth="1"/>
    <col min="10251" max="10251" width="13.42578125" style="2" customWidth="1"/>
    <col min="10252" max="10496" width="9.140625" style="2"/>
    <col min="10497" max="10497" width="7.140625" style="2" customWidth="1"/>
    <col min="10498" max="10498" width="43" style="2" customWidth="1"/>
    <col min="10499" max="10499" width="14" style="2" customWidth="1"/>
    <col min="10500" max="10500" width="5.140625" style="2" bestFit="1" customWidth="1"/>
    <col min="10501" max="10501" width="5" style="2" bestFit="1" customWidth="1"/>
    <col min="10502" max="10502" width="8.5703125" style="2" bestFit="1" customWidth="1"/>
    <col min="10503" max="10505" width="10.85546875" style="2" customWidth="1"/>
    <col min="10506" max="10506" width="23.85546875" style="2" customWidth="1"/>
    <col min="10507" max="10507" width="13.42578125" style="2" customWidth="1"/>
    <col min="10508" max="10752" width="9.140625" style="2"/>
    <col min="10753" max="10753" width="7.140625" style="2" customWidth="1"/>
    <col min="10754" max="10754" width="43" style="2" customWidth="1"/>
    <col min="10755" max="10755" width="14" style="2" customWidth="1"/>
    <col min="10756" max="10756" width="5.140625" style="2" bestFit="1" customWidth="1"/>
    <col min="10757" max="10757" width="5" style="2" bestFit="1" customWidth="1"/>
    <col min="10758" max="10758" width="8.5703125" style="2" bestFit="1" customWidth="1"/>
    <col min="10759" max="10761" width="10.85546875" style="2" customWidth="1"/>
    <col min="10762" max="10762" width="23.85546875" style="2" customWidth="1"/>
    <col min="10763" max="10763" width="13.42578125" style="2" customWidth="1"/>
    <col min="10764" max="11008" width="9.140625" style="2"/>
    <col min="11009" max="11009" width="7.140625" style="2" customWidth="1"/>
    <col min="11010" max="11010" width="43" style="2" customWidth="1"/>
    <col min="11011" max="11011" width="14" style="2" customWidth="1"/>
    <col min="11012" max="11012" width="5.140625" style="2" bestFit="1" customWidth="1"/>
    <col min="11013" max="11013" width="5" style="2" bestFit="1" customWidth="1"/>
    <col min="11014" max="11014" width="8.5703125" style="2" bestFit="1" customWidth="1"/>
    <col min="11015" max="11017" width="10.85546875" style="2" customWidth="1"/>
    <col min="11018" max="11018" width="23.85546875" style="2" customWidth="1"/>
    <col min="11019" max="11019" width="13.42578125" style="2" customWidth="1"/>
    <col min="11020" max="11264" width="9.140625" style="2"/>
    <col min="11265" max="11265" width="7.140625" style="2" customWidth="1"/>
    <col min="11266" max="11266" width="43" style="2" customWidth="1"/>
    <col min="11267" max="11267" width="14" style="2" customWidth="1"/>
    <col min="11268" max="11268" width="5.140625" style="2" bestFit="1" customWidth="1"/>
    <col min="11269" max="11269" width="5" style="2" bestFit="1" customWidth="1"/>
    <col min="11270" max="11270" width="8.5703125" style="2" bestFit="1" customWidth="1"/>
    <col min="11271" max="11273" width="10.85546875" style="2" customWidth="1"/>
    <col min="11274" max="11274" width="23.85546875" style="2" customWidth="1"/>
    <col min="11275" max="11275" width="13.42578125" style="2" customWidth="1"/>
    <col min="11276" max="11520" width="9.140625" style="2"/>
    <col min="11521" max="11521" width="7.140625" style="2" customWidth="1"/>
    <col min="11522" max="11522" width="43" style="2" customWidth="1"/>
    <col min="11523" max="11523" width="14" style="2" customWidth="1"/>
    <col min="11524" max="11524" width="5.140625" style="2" bestFit="1" customWidth="1"/>
    <col min="11525" max="11525" width="5" style="2" bestFit="1" customWidth="1"/>
    <col min="11526" max="11526" width="8.5703125" style="2" bestFit="1" customWidth="1"/>
    <col min="11527" max="11529" width="10.85546875" style="2" customWidth="1"/>
    <col min="11530" max="11530" width="23.85546875" style="2" customWidth="1"/>
    <col min="11531" max="11531" width="13.42578125" style="2" customWidth="1"/>
    <col min="11532" max="11776" width="9.140625" style="2"/>
    <col min="11777" max="11777" width="7.140625" style="2" customWidth="1"/>
    <col min="11778" max="11778" width="43" style="2" customWidth="1"/>
    <col min="11779" max="11779" width="14" style="2" customWidth="1"/>
    <col min="11780" max="11780" width="5.140625" style="2" bestFit="1" customWidth="1"/>
    <col min="11781" max="11781" width="5" style="2" bestFit="1" customWidth="1"/>
    <col min="11782" max="11782" width="8.5703125" style="2" bestFit="1" customWidth="1"/>
    <col min="11783" max="11785" width="10.85546875" style="2" customWidth="1"/>
    <col min="11786" max="11786" width="23.85546875" style="2" customWidth="1"/>
    <col min="11787" max="11787" width="13.42578125" style="2" customWidth="1"/>
    <col min="11788" max="12032" width="9.140625" style="2"/>
    <col min="12033" max="12033" width="7.140625" style="2" customWidth="1"/>
    <col min="12034" max="12034" width="43" style="2" customWidth="1"/>
    <col min="12035" max="12035" width="14" style="2" customWidth="1"/>
    <col min="12036" max="12036" width="5.140625" style="2" bestFit="1" customWidth="1"/>
    <col min="12037" max="12037" width="5" style="2" bestFit="1" customWidth="1"/>
    <col min="12038" max="12038" width="8.5703125" style="2" bestFit="1" customWidth="1"/>
    <col min="12039" max="12041" width="10.85546875" style="2" customWidth="1"/>
    <col min="12042" max="12042" width="23.85546875" style="2" customWidth="1"/>
    <col min="12043" max="12043" width="13.42578125" style="2" customWidth="1"/>
    <col min="12044" max="12288" width="9.140625" style="2"/>
    <col min="12289" max="12289" width="7.140625" style="2" customWidth="1"/>
    <col min="12290" max="12290" width="43" style="2" customWidth="1"/>
    <col min="12291" max="12291" width="14" style="2" customWidth="1"/>
    <col min="12292" max="12292" width="5.140625" style="2" bestFit="1" customWidth="1"/>
    <col min="12293" max="12293" width="5" style="2" bestFit="1" customWidth="1"/>
    <col min="12294" max="12294" width="8.5703125" style="2" bestFit="1" customWidth="1"/>
    <col min="12295" max="12297" width="10.85546875" style="2" customWidth="1"/>
    <col min="12298" max="12298" width="23.85546875" style="2" customWidth="1"/>
    <col min="12299" max="12299" width="13.42578125" style="2" customWidth="1"/>
    <col min="12300" max="12544" width="9.140625" style="2"/>
    <col min="12545" max="12545" width="7.140625" style="2" customWidth="1"/>
    <col min="12546" max="12546" width="43" style="2" customWidth="1"/>
    <col min="12547" max="12547" width="14" style="2" customWidth="1"/>
    <col min="12548" max="12548" width="5.140625" style="2" bestFit="1" customWidth="1"/>
    <col min="12549" max="12549" width="5" style="2" bestFit="1" customWidth="1"/>
    <col min="12550" max="12550" width="8.5703125" style="2" bestFit="1" customWidth="1"/>
    <col min="12551" max="12553" width="10.85546875" style="2" customWidth="1"/>
    <col min="12554" max="12554" width="23.85546875" style="2" customWidth="1"/>
    <col min="12555" max="12555" width="13.42578125" style="2" customWidth="1"/>
    <col min="12556" max="12800" width="9.140625" style="2"/>
    <col min="12801" max="12801" width="7.140625" style="2" customWidth="1"/>
    <col min="12802" max="12802" width="43" style="2" customWidth="1"/>
    <col min="12803" max="12803" width="14" style="2" customWidth="1"/>
    <col min="12804" max="12804" width="5.140625" style="2" bestFit="1" customWidth="1"/>
    <col min="12805" max="12805" width="5" style="2" bestFit="1" customWidth="1"/>
    <col min="12806" max="12806" width="8.5703125" style="2" bestFit="1" customWidth="1"/>
    <col min="12807" max="12809" width="10.85546875" style="2" customWidth="1"/>
    <col min="12810" max="12810" width="23.85546875" style="2" customWidth="1"/>
    <col min="12811" max="12811" width="13.42578125" style="2" customWidth="1"/>
    <col min="12812" max="13056" width="9.140625" style="2"/>
    <col min="13057" max="13057" width="7.140625" style="2" customWidth="1"/>
    <col min="13058" max="13058" width="43" style="2" customWidth="1"/>
    <col min="13059" max="13059" width="14" style="2" customWidth="1"/>
    <col min="13060" max="13060" width="5.140625" style="2" bestFit="1" customWidth="1"/>
    <col min="13061" max="13061" width="5" style="2" bestFit="1" customWidth="1"/>
    <col min="13062" max="13062" width="8.5703125" style="2" bestFit="1" customWidth="1"/>
    <col min="13063" max="13065" width="10.85546875" style="2" customWidth="1"/>
    <col min="13066" max="13066" width="23.85546875" style="2" customWidth="1"/>
    <col min="13067" max="13067" width="13.42578125" style="2" customWidth="1"/>
    <col min="13068" max="13312" width="9.140625" style="2"/>
    <col min="13313" max="13313" width="7.140625" style="2" customWidth="1"/>
    <col min="13314" max="13314" width="43" style="2" customWidth="1"/>
    <col min="13315" max="13315" width="14" style="2" customWidth="1"/>
    <col min="13316" max="13316" width="5.140625" style="2" bestFit="1" customWidth="1"/>
    <col min="13317" max="13317" width="5" style="2" bestFit="1" customWidth="1"/>
    <col min="13318" max="13318" width="8.5703125" style="2" bestFit="1" customWidth="1"/>
    <col min="13319" max="13321" width="10.85546875" style="2" customWidth="1"/>
    <col min="13322" max="13322" width="23.85546875" style="2" customWidth="1"/>
    <col min="13323" max="13323" width="13.42578125" style="2" customWidth="1"/>
    <col min="13324" max="13568" width="9.140625" style="2"/>
    <col min="13569" max="13569" width="7.140625" style="2" customWidth="1"/>
    <col min="13570" max="13570" width="43" style="2" customWidth="1"/>
    <col min="13571" max="13571" width="14" style="2" customWidth="1"/>
    <col min="13572" max="13572" width="5.140625" style="2" bestFit="1" customWidth="1"/>
    <col min="13573" max="13573" width="5" style="2" bestFit="1" customWidth="1"/>
    <col min="13574" max="13574" width="8.5703125" style="2" bestFit="1" customWidth="1"/>
    <col min="13575" max="13577" width="10.85546875" style="2" customWidth="1"/>
    <col min="13578" max="13578" width="23.85546875" style="2" customWidth="1"/>
    <col min="13579" max="13579" width="13.42578125" style="2" customWidth="1"/>
    <col min="13580" max="13824" width="9.140625" style="2"/>
    <col min="13825" max="13825" width="7.140625" style="2" customWidth="1"/>
    <col min="13826" max="13826" width="43" style="2" customWidth="1"/>
    <col min="13827" max="13827" width="14" style="2" customWidth="1"/>
    <col min="13828" max="13828" width="5.140625" style="2" bestFit="1" customWidth="1"/>
    <col min="13829" max="13829" width="5" style="2" bestFit="1" customWidth="1"/>
    <col min="13830" max="13830" width="8.5703125" style="2" bestFit="1" customWidth="1"/>
    <col min="13831" max="13833" width="10.85546875" style="2" customWidth="1"/>
    <col min="13834" max="13834" width="23.85546875" style="2" customWidth="1"/>
    <col min="13835" max="13835" width="13.42578125" style="2" customWidth="1"/>
    <col min="13836" max="14080" width="9.140625" style="2"/>
    <col min="14081" max="14081" width="7.140625" style="2" customWidth="1"/>
    <col min="14082" max="14082" width="43" style="2" customWidth="1"/>
    <col min="14083" max="14083" width="14" style="2" customWidth="1"/>
    <col min="14084" max="14084" width="5.140625" style="2" bestFit="1" customWidth="1"/>
    <col min="14085" max="14085" width="5" style="2" bestFit="1" customWidth="1"/>
    <col min="14086" max="14086" width="8.5703125" style="2" bestFit="1" customWidth="1"/>
    <col min="14087" max="14089" width="10.85546875" style="2" customWidth="1"/>
    <col min="14090" max="14090" width="23.85546875" style="2" customWidth="1"/>
    <col min="14091" max="14091" width="13.42578125" style="2" customWidth="1"/>
    <col min="14092" max="14336" width="9.140625" style="2"/>
    <col min="14337" max="14337" width="7.140625" style="2" customWidth="1"/>
    <col min="14338" max="14338" width="43" style="2" customWidth="1"/>
    <col min="14339" max="14339" width="14" style="2" customWidth="1"/>
    <col min="14340" max="14340" width="5.140625" style="2" bestFit="1" customWidth="1"/>
    <col min="14341" max="14341" width="5" style="2" bestFit="1" customWidth="1"/>
    <col min="14342" max="14342" width="8.5703125" style="2" bestFit="1" customWidth="1"/>
    <col min="14343" max="14345" width="10.85546875" style="2" customWidth="1"/>
    <col min="14346" max="14346" width="23.85546875" style="2" customWidth="1"/>
    <col min="14347" max="14347" width="13.42578125" style="2" customWidth="1"/>
    <col min="14348" max="14592" width="9.140625" style="2"/>
    <col min="14593" max="14593" width="7.140625" style="2" customWidth="1"/>
    <col min="14594" max="14594" width="43" style="2" customWidth="1"/>
    <col min="14595" max="14595" width="14" style="2" customWidth="1"/>
    <col min="14596" max="14596" width="5.140625" style="2" bestFit="1" customWidth="1"/>
    <col min="14597" max="14597" width="5" style="2" bestFit="1" customWidth="1"/>
    <col min="14598" max="14598" width="8.5703125" style="2" bestFit="1" customWidth="1"/>
    <col min="14599" max="14601" width="10.85546875" style="2" customWidth="1"/>
    <col min="14602" max="14602" width="23.85546875" style="2" customWidth="1"/>
    <col min="14603" max="14603" width="13.42578125" style="2" customWidth="1"/>
    <col min="14604" max="14848" width="9.140625" style="2"/>
    <col min="14849" max="14849" width="7.140625" style="2" customWidth="1"/>
    <col min="14850" max="14850" width="43" style="2" customWidth="1"/>
    <col min="14851" max="14851" width="14" style="2" customWidth="1"/>
    <col min="14852" max="14852" width="5.140625" style="2" bestFit="1" customWidth="1"/>
    <col min="14853" max="14853" width="5" style="2" bestFit="1" customWidth="1"/>
    <col min="14854" max="14854" width="8.5703125" style="2" bestFit="1" customWidth="1"/>
    <col min="14855" max="14857" width="10.85546875" style="2" customWidth="1"/>
    <col min="14858" max="14858" width="23.85546875" style="2" customWidth="1"/>
    <col min="14859" max="14859" width="13.42578125" style="2" customWidth="1"/>
    <col min="14860" max="15104" width="9.140625" style="2"/>
    <col min="15105" max="15105" width="7.140625" style="2" customWidth="1"/>
    <col min="15106" max="15106" width="43" style="2" customWidth="1"/>
    <col min="15107" max="15107" width="14" style="2" customWidth="1"/>
    <col min="15108" max="15108" width="5.140625" style="2" bestFit="1" customWidth="1"/>
    <col min="15109" max="15109" width="5" style="2" bestFit="1" customWidth="1"/>
    <col min="15110" max="15110" width="8.5703125" style="2" bestFit="1" customWidth="1"/>
    <col min="15111" max="15113" width="10.85546875" style="2" customWidth="1"/>
    <col min="15114" max="15114" width="23.85546875" style="2" customWidth="1"/>
    <col min="15115" max="15115" width="13.42578125" style="2" customWidth="1"/>
    <col min="15116" max="15360" width="9.140625" style="2"/>
    <col min="15361" max="15361" width="7.140625" style="2" customWidth="1"/>
    <col min="15362" max="15362" width="43" style="2" customWidth="1"/>
    <col min="15363" max="15363" width="14" style="2" customWidth="1"/>
    <col min="15364" max="15364" width="5.140625" style="2" bestFit="1" customWidth="1"/>
    <col min="15365" max="15365" width="5" style="2" bestFit="1" customWidth="1"/>
    <col min="15366" max="15366" width="8.5703125" style="2" bestFit="1" customWidth="1"/>
    <col min="15367" max="15369" width="10.85546875" style="2" customWidth="1"/>
    <col min="15370" max="15370" width="23.85546875" style="2" customWidth="1"/>
    <col min="15371" max="15371" width="13.42578125" style="2" customWidth="1"/>
    <col min="15372" max="15616" width="9.140625" style="2"/>
    <col min="15617" max="15617" width="7.140625" style="2" customWidth="1"/>
    <col min="15618" max="15618" width="43" style="2" customWidth="1"/>
    <col min="15619" max="15619" width="14" style="2" customWidth="1"/>
    <col min="15620" max="15620" width="5.140625" style="2" bestFit="1" customWidth="1"/>
    <col min="15621" max="15621" width="5" style="2" bestFit="1" customWidth="1"/>
    <col min="15622" max="15622" width="8.5703125" style="2" bestFit="1" customWidth="1"/>
    <col min="15623" max="15625" width="10.85546875" style="2" customWidth="1"/>
    <col min="15626" max="15626" width="23.85546875" style="2" customWidth="1"/>
    <col min="15627" max="15627" width="13.42578125" style="2" customWidth="1"/>
    <col min="15628" max="15872" width="9.140625" style="2"/>
    <col min="15873" max="15873" width="7.140625" style="2" customWidth="1"/>
    <col min="15874" max="15874" width="43" style="2" customWidth="1"/>
    <col min="15875" max="15875" width="14" style="2" customWidth="1"/>
    <col min="15876" max="15876" width="5.140625" style="2" bestFit="1" customWidth="1"/>
    <col min="15877" max="15877" width="5" style="2" bestFit="1" customWidth="1"/>
    <col min="15878" max="15878" width="8.5703125" style="2" bestFit="1" customWidth="1"/>
    <col min="15879" max="15881" width="10.85546875" style="2" customWidth="1"/>
    <col min="15882" max="15882" width="23.85546875" style="2" customWidth="1"/>
    <col min="15883" max="15883" width="13.42578125" style="2" customWidth="1"/>
    <col min="15884" max="16128" width="9.140625" style="2"/>
    <col min="16129" max="16129" width="7.140625" style="2" customWidth="1"/>
    <col min="16130" max="16130" width="43" style="2" customWidth="1"/>
    <col min="16131" max="16131" width="14" style="2" customWidth="1"/>
    <col min="16132" max="16132" width="5.140625" style="2" bestFit="1" customWidth="1"/>
    <col min="16133" max="16133" width="5" style="2" bestFit="1" customWidth="1"/>
    <col min="16134" max="16134" width="8.5703125" style="2" bestFit="1" customWidth="1"/>
    <col min="16135" max="16137" width="10.85546875" style="2" customWidth="1"/>
    <col min="16138" max="16138" width="23.85546875" style="2" customWidth="1"/>
    <col min="16139" max="16139" width="13.42578125" style="2" customWidth="1"/>
    <col min="16140" max="16384" width="9.140625" style="2"/>
  </cols>
  <sheetData>
    <row r="1" spans="1:13" ht="35.25" x14ac:dyDescent="0.5">
      <c r="A1" s="260"/>
      <c r="B1" s="435" t="s">
        <v>1394</v>
      </c>
      <c r="C1" s="435"/>
      <c r="D1" s="435"/>
      <c r="E1" s="435"/>
      <c r="F1" s="195"/>
      <c r="G1" s="195"/>
      <c r="H1" s="195"/>
      <c r="I1" s="195"/>
      <c r="J1" s="196"/>
    </row>
    <row r="2" spans="1:13" ht="4.5" customHeight="1" x14ac:dyDescent="0.5">
      <c r="A2" s="260"/>
      <c r="B2" s="261"/>
      <c r="C2" s="261"/>
      <c r="D2" s="261"/>
      <c r="E2" s="261"/>
      <c r="F2" s="195"/>
      <c r="G2" s="195"/>
      <c r="H2" s="195"/>
      <c r="I2" s="195"/>
      <c r="J2" s="196"/>
    </row>
    <row r="3" spans="1:13" ht="35.25" x14ac:dyDescent="0.5">
      <c r="A3" s="260"/>
      <c r="B3" s="436" t="s">
        <v>1395</v>
      </c>
      <c r="C3" s="436"/>
      <c r="D3" s="436"/>
      <c r="E3" s="436"/>
      <c r="F3" s="436"/>
      <c r="G3" s="436"/>
      <c r="H3" s="216"/>
      <c r="I3" s="216"/>
      <c r="J3" s="210"/>
    </row>
    <row r="4" spans="1:13" ht="6" customHeight="1" x14ac:dyDescent="0.5">
      <c r="A4" s="260"/>
      <c r="B4" s="216"/>
      <c r="C4" s="216"/>
      <c r="D4" s="216"/>
      <c r="E4" s="216"/>
      <c r="F4" s="216"/>
      <c r="G4" s="216"/>
      <c r="H4" s="216"/>
      <c r="I4" s="216"/>
      <c r="J4" s="195"/>
    </row>
    <row r="5" spans="1:13" ht="24" customHeight="1" x14ac:dyDescent="0.5">
      <c r="A5" s="260"/>
      <c r="B5" s="426" t="s">
        <v>1356</v>
      </c>
      <c r="C5" s="426"/>
      <c r="D5" s="426"/>
      <c r="E5" s="214"/>
      <c r="G5" s="214"/>
      <c r="H5" s="215" t="s">
        <v>1536</v>
      </c>
      <c r="I5" s="214"/>
      <c r="J5" s="214"/>
    </row>
    <row r="6" spans="1:13" ht="6" customHeight="1" x14ac:dyDescent="0.5">
      <c r="A6" s="260"/>
      <c r="B6" s="216"/>
      <c r="C6" s="216"/>
      <c r="D6" s="216"/>
      <c r="E6" s="214"/>
      <c r="F6" s="216"/>
      <c r="G6" s="214"/>
      <c r="H6" s="214"/>
      <c r="I6" s="214"/>
      <c r="J6" s="214"/>
    </row>
    <row r="7" spans="1:13" ht="15" x14ac:dyDescent="0.2">
      <c r="A7" s="420" t="s">
        <v>0</v>
      </c>
      <c r="B7" s="420" t="s">
        <v>1</v>
      </c>
      <c r="C7" s="420" t="s">
        <v>1357</v>
      </c>
      <c r="D7" s="420" t="s">
        <v>2</v>
      </c>
      <c r="E7" s="420" t="s">
        <v>22</v>
      </c>
      <c r="F7" s="420" t="s">
        <v>1359</v>
      </c>
      <c r="G7" s="420"/>
      <c r="H7" s="420" t="s">
        <v>1360</v>
      </c>
      <c r="I7" s="420"/>
      <c r="J7" s="195"/>
      <c r="L7" s="216"/>
      <c r="M7" s="216"/>
    </row>
    <row r="8" spans="1:13" ht="15" x14ac:dyDescent="0.2">
      <c r="A8" s="420"/>
      <c r="B8" s="420"/>
      <c r="C8" s="420"/>
      <c r="D8" s="420"/>
      <c r="E8" s="420"/>
      <c r="F8" s="217" t="s">
        <v>1361</v>
      </c>
      <c r="G8" s="217" t="s">
        <v>1170</v>
      </c>
      <c r="H8" s="217" t="s">
        <v>1361</v>
      </c>
      <c r="I8" s="217" t="s">
        <v>1170</v>
      </c>
      <c r="J8" s="195"/>
    </row>
    <row r="9" spans="1:13" ht="15" x14ac:dyDescent="0.2">
      <c r="A9" s="217">
        <v>1</v>
      </c>
      <c r="B9" s="226">
        <v>2</v>
      </c>
      <c r="C9" s="217">
        <v>3</v>
      </c>
      <c r="D9" s="226">
        <v>4</v>
      </c>
      <c r="E9" s="226">
        <v>5</v>
      </c>
      <c r="F9" s="226">
        <v>6</v>
      </c>
      <c r="G9" s="217">
        <v>7</v>
      </c>
      <c r="H9" s="217">
        <v>8</v>
      </c>
      <c r="I9" s="217">
        <v>9</v>
      </c>
      <c r="J9" s="193"/>
      <c r="K9" s="219"/>
    </row>
    <row r="10" spans="1:13" ht="28.5" x14ac:dyDescent="0.2">
      <c r="A10" s="262">
        <v>1</v>
      </c>
      <c r="B10" s="263" t="s">
        <v>1396</v>
      </c>
      <c r="C10" s="208">
        <v>7130311025</v>
      </c>
      <c r="D10" s="203" t="s">
        <v>6</v>
      </c>
      <c r="E10" s="203">
        <v>30</v>
      </c>
      <c r="F10" s="194">
        <f>VLOOKUP(C10,'SOR RATE 2025-26'!A:D,4,0)</f>
        <v>53.51</v>
      </c>
      <c r="G10" s="194">
        <f>F10*E10</f>
        <v>1605.3</v>
      </c>
      <c r="H10" s="194"/>
      <c r="I10" s="194"/>
      <c r="J10" s="12"/>
      <c r="K10" s="12"/>
      <c r="L10" s="12"/>
    </row>
    <row r="11" spans="1:13" ht="28.5" x14ac:dyDescent="0.2">
      <c r="A11" s="262">
        <v>2</v>
      </c>
      <c r="B11" s="35" t="s">
        <v>1364</v>
      </c>
      <c r="C11" s="36">
        <v>7130310039</v>
      </c>
      <c r="D11" s="203" t="s">
        <v>6</v>
      </c>
      <c r="E11" s="203">
        <v>30</v>
      </c>
      <c r="F11" s="194"/>
      <c r="G11" s="194"/>
      <c r="H11" s="194">
        <f>VLOOKUP(C11,'SOR RATE 2025-26'!A:D,4,0)</f>
        <v>39.85</v>
      </c>
      <c r="I11" s="194">
        <f>E11*H11</f>
        <v>1195.5</v>
      </c>
      <c r="J11" s="195"/>
    </row>
    <row r="12" spans="1:13" ht="14.25" x14ac:dyDescent="0.2">
      <c r="A12" s="262">
        <v>3</v>
      </c>
      <c r="B12" s="35" t="s">
        <v>1365</v>
      </c>
      <c r="C12" s="36">
        <v>7130820101</v>
      </c>
      <c r="D12" s="200" t="s">
        <v>16</v>
      </c>
      <c r="E12" s="200">
        <v>2</v>
      </c>
      <c r="F12" s="194">
        <f>VLOOKUP(C12,'SOR RATE 2025-26'!A:D,4,0)</f>
        <v>13.71</v>
      </c>
      <c r="G12" s="194">
        <f>F12*E12</f>
        <v>27.42</v>
      </c>
      <c r="H12" s="194">
        <f>+F12</f>
        <v>13.71</v>
      </c>
      <c r="I12" s="194">
        <f>E12*H12</f>
        <v>27.42</v>
      </c>
    </row>
    <row r="13" spans="1:13" ht="14.25" x14ac:dyDescent="0.2">
      <c r="A13" s="262">
        <v>4</v>
      </c>
      <c r="B13" s="35" t="s">
        <v>1366</v>
      </c>
      <c r="C13" s="36">
        <v>7130820206</v>
      </c>
      <c r="D13" s="200" t="s">
        <v>16</v>
      </c>
      <c r="E13" s="200">
        <v>2</v>
      </c>
      <c r="F13" s="194">
        <f>VLOOKUP(C13,'SOR RATE 2025-26'!A:D,4,0)</f>
        <v>47.37</v>
      </c>
      <c r="G13" s="194">
        <f>F13*E13</f>
        <v>94.74</v>
      </c>
      <c r="H13" s="194">
        <f>+F13</f>
        <v>47.37</v>
      </c>
      <c r="I13" s="194">
        <f>E13*H13</f>
        <v>94.74</v>
      </c>
    </row>
    <row r="14" spans="1:13" ht="28.5" x14ac:dyDescent="0.2">
      <c r="A14" s="262">
        <v>5</v>
      </c>
      <c r="B14" s="35" t="s">
        <v>921</v>
      </c>
      <c r="C14" s="36">
        <v>7132406022</v>
      </c>
      <c r="D14" s="264" t="s">
        <v>1380</v>
      </c>
      <c r="E14" s="264">
        <v>1</v>
      </c>
      <c r="F14" s="194">
        <f>VLOOKUP(C14,'SOR RATE 2025-26'!A:D,4,0)</f>
        <v>195.33</v>
      </c>
      <c r="G14" s="194">
        <f>F14*E14</f>
        <v>195.33</v>
      </c>
      <c r="H14" s="194">
        <f t="shared" ref="H14:H17" si="0">+F14</f>
        <v>195.33</v>
      </c>
      <c r="I14" s="194">
        <f>E14*H14</f>
        <v>195.33</v>
      </c>
      <c r="J14" s="195"/>
      <c r="K14" s="209"/>
      <c r="L14" s="209"/>
      <c r="M14" s="209"/>
    </row>
    <row r="15" spans="1:13" ht="28.5" x14ac:dyDescent="0.2">
      <c r="A15" s="262">
        <v>6</v>
      </c>
      <c r="B15" s="35" t="s">
        <v>961</v>
      </c>
      <c r="C15" s="200">
        <v>7132476007</v>
      </c>
      <c r="D15" s="36" t="s">
        <v>960</v>
      </c>
      <c r="E15" s="200">
        <v>1</v>
      </c>
      <c r="F15" s="194">
        <v>20.697199999999999</v>
      </c>
      <c r="G15" s="194">
        <f>F15*E15</f>
        <v>20.697199999999999</v>
      </c>
      <c r="H15" s="194">
        <f t="shared" si="0"/>
        <v>20.697199999999999</v>
      </c>
      <c r="I15" s="194">
        <f>E15*H15</f>
        <v>20.697199999999999</v>
      </c>
      <c r="J15" s="288"/>
    </row>
    <row r="16" spans="1:13" ht="15.75" customHeight="1" x14ac:dyDescent="0.2">
      <c r="A16" s="262">
        <v>7</v>
      </c>
      <c r="B16" s="35" t="s">
        <v>1367</v>
      </c>
      <c r="C16" s="36"/>
      <c r="D16" s="200" t="s">
        <v>1368</v>
      </c>
      <c r="E16" s="200">
        <v>1</v>
      </c>
      <c r="F16" s="194">
        <v>40</v>
      </c>
      <c r="G16" s="194">
        <f t="shared" ref="G16:G17" si="1">F16*E16</f>
        <v>40</v>
      </c>
      <c r="H16" s="194">
        <f t="shared" si="0"/>
        <v>40</v>
      </c>
      <c r="I16" s="194">
        <f t="shared" ref="I16:I17" si="2">E16*H16</f>
        <v>40</v>
      </c>
      <c r="J16" s="195"/>
    </row>
    <row r="17" spans="1:16" ht="18.75" customHeight="1" x14ac:dyDescent="0.2">
      <c r="A17" s="262">
        <v>8</v>
      </c>
      <c r="B17" s="199" t="s">
        <v>1369</v>
      </c>
      <c r="C17" s="200"/>
      <c r="D17" s="200" t="s">
        <v>1368</v>
      </c>
      <c r="E17" s="200">
        <v>1</v>
      </c>
      <c r="F17" s="194">
        <v>30</v>
      </c>
      <c r="G17" s="194">
        <f t="shared" si="1"/>
        <v>30</v>
      </c>
      <c r="H17" s="194">
        <f t="shared" si="0"/>
        <v>30</v>
      </c>
      <c r="I17" s="194">
        <f t="shared" si="2"/>
        <v>30</v>
      </c>
      <c r="J17" s="195"/>
    </row>
    <row r="18" spans="1:16" ht="27" customHeight="1" x14ac:dyDescent="0.2">
      <c r="A18" s="265">
        <v>9</v>
      </c>
      <c r="B18" s="222" t="s">
        <v>13</v>
      </c>
      <c r="C18" s="201"/>
      <c r="D18" s="201"/>
      <c r="E18" s="201"/>
      <c r="F18" s="201"/>
      <c r="G18" s="202">
        <f>SUM(G10:G17)</f>
        <v>2013.4872</v>
      </c>
      <c r="H18" s="202"/>
      <c r="I18" s="202">
        <f>I11+I12+I13+I14+I15+I16+I17</f>
        <v>1603.6872000000001</v>
      </c>
      <c r="J18" s="224"/>
      <c r="K18" s="225"/>
    </row>
    <row r="19" spans="1:16" ht="30" x14ac:dyDescent="0.2">
      <c r="A19" s="266">
        <v>10</v>
      </c>
      <c r="B19" s="222" t="s">
        <v>14</v>
      </c>
      <c r="C19" s="201"/>
      <c r="D19" s="201"/>
      <c r="E19" s="201"/>
      <c r="F19" s="201"/>
      <c r="G19" s="202">
        <f>G18/1.18</f>
        <v>1706.3450847457627</v>
      </c>
      <c r="H19" s="202"/>
      <c r="I19" s="202">
        <f>I18/1.18</f>
        <v>1359.0569491525425</v>
      </c>
      <c r="J19" s="224"/>
      <c r="K19" s="225"/>
    </row>
    <row r="20" spans="1:16" ht="16.5" customHeight="1" x14ac:dyDescent="0.2">
      <c r="A20" s="267">
        <v>11</v>
      </c>
      <c r="B20" s="228" t="s">
        <v>1472</v>
      </c>
      <c r="C20" s="204"/>
      <c r="D20" s="204"/>
      <c r="E20" s="204"/>
      <c r="F20" s="324">
        <v>7.4999999999999997E-2</v>
      </c>
      <c r="G20" s="194">
        <f>G19*F20</f>
        <v>127.9758813559322</v>
      </c>
      <c r="H20" s="205">
        <v>7.4999999999999997E-2</v>
      </c>
      <c r="I20" s="194">
        <f>I19*H20</f>
        <v>101.92927118644069</v>
      </c>
      <c r="J20" s="11"/>
      <c r="K20" s="224"/>
    </row>
    <row r="21" spans="1:16" ht="16.5" customHeight="1" x14ac:dyDescent="0.2">
      <c r="A21" s="262">
        <v>12</v>
      </c>
      <c r="B21" s="268" t="s">
        <v>1397</v>
      </c>
      <c r="C21" s="269"/>
      <c r="D21" s="432" t="s">
        <v>1383</v>
      </c>
      <c r="E21" s="433"/>
      <c r="F21" s="433"/>
      <c r="G21" s="194">
        <v>496.19</v>
      </c>
      <c r="H21" s="194"/>
      <c r="I21" s="194">
        <v>496.19</v>
      </c>
      <c r="J21" s="195"/>
    </row>
    <row r="22" spans="1:16" ht="15" x14ac:dyDescent="0.2">
      <c r="A22" s="262">
        <v>13</v>
      </c>
      <c r="B22" s="187" t="s">
        <v>1407</v>
      </c>
      <c r="C22" s="269"/>
      <c r="D22" s="207"/>
      <c r="E22" s="270"/>
      <c r="F22" s="200"/>
      <c r="G22" s="194"/>
      <c r="H22" s="194"/>
      <c r="I22" s="194"/>
      <c r="J22" s="294"/>
    </row>
    <row r="23" spans="1:16" ht="28.5" x14ac:dyDescent="0.2">
      <c r="A23" s="36" t="s">
        <v>1155</v>
      </c>
      <c r="B23" s="35" t="s">
        <v>1473</v>
      </c>
      <c r="C23" s="269"/>
      <c r="D23" s="207"/>
      <c r="E23" s="270"/>
      <c r="F23" s="200">
        <v>0.02</v>
      </c>
      <c r="G23" s="194">
        <f>F23*G19</f>
        <v>34.126901694915254</v>
      </c>
      <c r="H23" s="194">
        <v>0.02</v>
      </c>
      <c r="I23" s="194">
        <f>H23*I19</f>
        <v>27.18113898305085</v>
      </c>
      <c r="J23" s="283"/>
    </row>
    <row r="24" spans="1:16" ht="42.75" x14ac:dyDescent="0.2">
      <c r="A24" s="271">
        <v>14</v>
      </c>
      <c r="B24" s="234" t="s">
        <v>1474</v>
      </c>
      <c r="C24" s="206"/>
      <c r="D24" s="207"/>
      <c r="E24" s="270"/>
      <c r="F24" s="270"/>
      <c r="G24" s="194">
        <f>(G19+G20+G21+G23)*0.125</f>
        <v>295.5797334745763</v>
      </c>
      <c r="H24" s="194"/>
      <c r="I24" s="194">
        <f>(I19+I20+I21+I23)*0.125</f>
        <v>248.04466991525427</v>
      </c>
      <c r="J24" s="195"/>
    </row>
    <row r="25" spans="1:16" ht="30" x14ac:dyDescent="0.2">
      <c r="A25" s="272">
        <v>15</v>
      </c>
      <c r="B25" s="246" t="s">
        <v>1475</v>
      </c>
      <c r="C25" s="206"/>
      <c r="D25" s="207"/>
      <c r="E25" s="270"/>
      <c r="F25" s="270"/>
      <c r="G25" s="202">
        <f>G19+G20+G21+G23+G24</f>
        <v>2660.2176012711866</v>
      </c>
      <c r="H25" s="194"/>
      <c r="I25" s="202">
        <f>I19+I20+I21+I23+I24</f>
        <v>2232.4020292372884</v>
      </c>
      <c r="J25" s="195"/>
    </row>
    <row r="26" spans="1:16" ht="16.5" customHeight="1" x14ac:dyDescent="0.2">
      <c r="A26" s="262">
        <v>16</v>
      </c>
      <c r="B26" s="228" t="s">
        <v>1476</v>
      </c>
      <c r="C26" s="206"/>
      <c r="D26" s="207"/>
      <c r="E26" s="270"/>
      <c r="F26" s="36">
        <v>0.09</v>
      </c>
      <c r="G26" s="194">
        <f>F26*G25</f>
        <v>239.41958411440677</v>
      </c>
      <c r="H26" s="36">
        <v>0.09</v>
      </c>
      <c r="I26" s="194">
        <f>H26*I25</f>
        <v>200.91618263135595</v>
      </c>
      <c r="J26" s="195"/>
    </row>
    <row r="27" spans="1:16" ht="16.5" customHeight="1" x14ac:dyDescent="0.2">
      <c r="A27" s="262">
        <v>17</v>
      </c>
      <c r="B27" s="228" t="s">
        <v>1477</v>
      </c>
      <c r="C27" s="206"/>
      <c r="D27" s="207"/>
      <c r="E27" s="270"/>
      <c r="F27" s="36">
        <v>0.09</v>
      </c>
      <c r="G27" s="194">
        <f>F27*G25</f>
        <v>239.41958411440677</v>
      </c>
      <c r="H27" s="36">
        <v>0.09</v>
      </c>
      <c r="I27" s="194">
        <f>H27*I25</f>
        <v>200.91618263135595</v>
      </c>
      <c r="J27" s="195"/>
    </row>
    <row r="28" spans="1:16" ht="28.5" x14ac:dyDescent="0.2">
      <c r="A28" s="271">
        <v>18</v>
      </c>
      <c r="B28" s="228" t="s">
        <v>1478</v>
      </c>
      <c r="C28" s="206"/>
      <c r="D28" s="207"/>
      <c r="E28" s="270"/>
      <c r="F28" s="270"/>
      <c r="G28" s="194">
        <f>G25+G26+G27</f>
        <v>3139.0567695000004</v>
      </c>
      <c r="H28" s="194"/>
      <c r="I28" s="194">
        <f>I25+I26+I27</f>
        <v>2634.2343945000007</v>
      </c>
      <c r="J28" s="195"/>
    </row>
    <row r="29" spans="1:16" ht="15" x14ac:dyDescent="0.2">
      <c r="A29" s="265">
        <v>19</v>
      </c>
      <c r="B29" s="434" t="s">
        <v>1398</v>
      </c>
      <c r="C29" s="434"/>
      <c r="D29" s="434"/>
      <c r="E29" s="434"/>
      <c r="F29" s="434"/>
      <c r="G29" s="202">
        <f>+G28</f>
        <v>3139.0567695000004</v>
      </c>
      <c r="H29" s="202"/>
      <c r="I29" s="202">
        <f>+I28</f>
        <v>2634.2343945000007</v>
      </c>
      <c r="J29" s="195"/>
    </row>
    <row r="30" spans="1:16" ht="15" x14ac:dyDescent="0.2">
      <c r="A30" s="265">
        <v>20</v>
      </c>
      <c r="B30" s="434" t="s">
        <v>1399</v>
      </c>
      <c r="C30" s="434"/>
      <c r="D30" s="434"/>
      <c r="E30" s="434"/>
      <c r="F30" s="434"/>
      <c r="G30" s="202">
        <f>ROUND(G29,0)</f>
        <v>3139</v>
      </c>
      <c r="H30" s="202"/>
      <c r="I30" s="202">
        <f>ROUND(I29,0)</f>
        <v>2634</v>
      </c>
      <c r="J30" s="195"/>
    </row>
    <row r="31" spans="1:16" ht="35.25" x14ac:dyDescent="0.5">
      <c r="A31" s="260"/>
      <c r="B31" s="273"/>
      <c r="C31" s="273"/>
      <c r="D31" s="273"/>
      <c r="E31" s="273"/>
      <c r="F31" s="273"/>
      <c r="G31" s="195"/>
      <c r="H31" s="195"/>
      <c r="I31" s="195"/>
      <c r="J31" s="195"/>
    </row>
    <row r="32" spans="1:16" ht="18.75" customHeight="1" x14ac:dyDescent="0.2">
      <c r="A32" s="412" t="s">
        <v>1408</v>
      </c>
      <c r="B32" s="412"/>
      <c r="C32" s="412"/>
      <c r="D32" s="412"/>
      <c r="E32" s="412"/>
      <c r="F32" s="412"/>
      <c r="G32" s="192"/>
      <c r="H32" s="15"/>
      <c r="I32" s="15"/>
      <c r="J32" s="15"/>
      <c r="K32" s="15"/>
      <c r="L32" s="15"/>
      <c r="M32" s="15"/>
      <c r="N32" s="15"/>
      <c r="O32" s="15"/>
      <c r="P32" s="15"/>
    </row>
    <row r="33" spans="1:16" ht="51.75" customHeight="1" x14ac:dyDescent="0.2">
      <c r="A33" s="285"/>
      <c r="B33" s="407" t="s">
        <v>1547</v>
      </c>
      <c r="C33" s="407"/>
      <c r="D33" s="407"/>
      <c r="E33" s="407"/>
      <c r="F33" s="407"/>
      <c r="G33" s="407"/>
      <c r="H33" s="407"/>
      <c r="I33" s="407"/>
      <c r="J33" s="296"/>
      <c r="K33" s="296"/>
      <c r="L33" s="296"/>
      <c r="M33" s="296"/>
      <c r="N33" s="296"/>
      <c r="O33" s="296"/>
      <c r="P33" s="296"/>
    </row>
  </sheetData>
  <mergeCells count="15">
    <mergeCell ref="B1:E1"/>
    <mergeCell ref="B3:G3"/>
    <mergeCell ref="B5:D5"/>
    <mergeCell ref="F7:G7"/>
    <mergeCell ref="A32:F32"/>
    <mergeCell ref="B33:I33"/>
    <mergeCell ref="A7:A8"/>
    <mergeCell ref="B7:B8"/>
    <mergeCell ref="C7:C8"/>
    <mergeCell ref="D7:D8"/>
    <mergeCell ref="E7:E8"/>
    <mergeCell ref="H7:I7"/>
    <mergeCell ref="D21:F21"/>
    <mergeCell ref="B29:F29"/>
    <mergeCell ref="B30:F30"/>
  </mergeCells>
  <conditionalFormatting sqref="B10:B11 C11 B16:C16 B14:B15">
    <cfRule type="cellIs" dxfId="3" priority="3" stopIfTrue="1" operator="equal">
      <formula>"?"</formula>
    </cfRule>
  </conditionalFormatting>
  <conditionalFormatting sqref="B18:B19">
    <cfRule type="cellIs" dxfId="2" priority="1" stopIfTrue="1" operator="equal">
      <formula>"?"</formula>
    </cfRule>
  </conditionalFormatting>
  <pageMargins left="0.7" right="0.7" top="0.75" bottom="0.75" header="0.3" footer="0.3"/>
  <pageSetup paperSize="9" scale="61"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activeCell="B3" sqref="B3:G3"/>
    </sheetView>
  </sheetViews>
  <sheetFormatPr defaultRowHeight="12.75" x14ac:dyDescent="0.2"/>
  <cols>
    <col min="1" max="1" width="4.42578125" style="5" customWidth="1"/>
    <col min="2" max="2" width="57.140625" style="2" customWidth="1"/>
    <col min="3" max="3" width="13.42578125" style="2" customWidth="1"/>
    <col min="4" max="4" width="5.140625" style="2" bestFit="1" customWidth="1"/>
    <col min="5" max="5" width="5" style="2" bestFit="1" customWidth="1"/>
    <col min="6" max="6" width="7.28515625" style="2" bestFit="1" customWidth="1"/>
    <col min="7" max="7" width="9.7109375" style="2" customWidth="1"/>
    <col min="8" max="8" width="8.85546875" style="2" customWidth="1"/>
    <col min="9" max="9" width="11.5703125" style="2" customWidth="1"/>
    <col min="10" max="10" width="23.85546875" style="2" customWidth="1"/>
    <col min="11" max="11" width="13" style="2" customWidth="1"/>
    <col min="12" max="256" width="9.140625" style="2"/>
    <col min="257" max="257" width="4.42578125" style="2" customWidth="1"/>
    <col min="258" max="258" width="45.5703125" style="2" customWidth="1"/>
    <col min="259" max="259" width="13.42578125" style="2" customWidth="1"/>
    <col min="260" max="260" width="5.140625" style="2" bestFit="1" customWidth="1"/>
    <col min="261" max="261" width="5" style="2" bestFit="1" customWidth="1"/>
    <col min="262" max="262" width="7.28515625" style="2" bestFit="1" customWidth="1"/>
    <col min="263" max="263" width="9.7109375" style="2" customWidth="1"/>
    <col min="264" max="264" width="8.85546875" style="2" customWidth="1"/>
    <col min="265" max="265" width="11.5703125" style="2" customWidth="1"/>
    <col min="266" max="266" width="23.85546875" style="2" customWidth="1"/>
    <col min="267" max="267" width="13" style="2" customWidth="1"/>
    <col min="268" max="512" width="9.140625" style="2"/>
    <col min="513" max="513" width="4.42578125" style="2" customWidth="1"/>
    <col min="514" max="514" width="45.5703125" style="2" customWidth="1"/>
    <col min="515" max="515" width="13.42578125" style="2" customWidth="1"/>
    <col min="516" max="516" width="5.140625" style="2" bestFit="1" customWidth="1"/>
    <col min="517" max="517" width="5" style="2" bestFit="1" customWidth="1"/>
    <col min="518" max="518" width="7.28515625" style="2" bestFit="1" customWidth="1"/>
    <col min="519" max="519" width="9.7109375" style="2" customWidth="1"/>
    <col min="520" max="520" width="8.85546875" style="2" customWidth="1"/>
    <col min="521" max="521" width="11.5703125" style="2" customWidth="1"/>
    <col min="522" max="522" width="23.85546875" style="2" customWidth="1"/>
    <col min="523" max="523" width="13" style="2" customWidth="1"/>
    <col min="524" max="768" width="9.140625" style="2"/>
    <col min="769" max="769" width="4.42578125" style="2" customWidth="1"/>
    <col min="770" max="770" width="45.5703125" style="2" customWidth="1"/>
    <col min="771" max="771" width="13.42578125" style="2" customWidth="1"/>
    <col min="772" max="772" width="5.140625" style="2" bestFit="1" customWidth="1"/>
    <col min="773" max="773" width="5" style="2" bestFit="1" customWidth="1"/>
    <col min="774" max="774" width="7.28515625" style="2" bestFit="1" customWidth="1"/>
    <col min="775" max="775" width="9.7109375" style="2" customWidth="1"/>
    <col min="776" max="776" width="8.85546875" style="2" customWidth="1"/>
    <col min="777" max="777" width="11.5703125" style="2" customWidth="1"/>
    <col min="778" max="778" width="23.85546875" style="2" customWidth="1"/>
    <col min="779" max="779" width="13" style="2" customWidth="1"/>
    <col min="780" max="1024" width="9.140625" style="2"/>
    <col min="1025" max="1025" width="4.42578125" style="2" customWidth="1"/>
    <col min="1026" max="1026" width="45.5703125" style="2" customWidth="1"/>
    <col min="1027" max="1027" width="13.42578125" style="2" customWidth="1"/>
    <col min="1028" max="1028" width="5.140625" style="2" bestFit="1" customWidth="1"/>
    <col min="1029" max="1029" width="5" style="2" bestFit="1" customWidth="1"/>
    <col min="1030" max="1030" width="7.28515625" style="2" bestFit="1" customWidth="1"/>
    <col min="1031" max="1031" width="9.7109375" style="2" customWidth="1"/>
    <col min="1032" max="1032" width="8.85546875" style="2" customWidth="1"/>
    <col min="1033" max="1033" width="11.5703125" style="2" customWidth="1"/>
    <col min="1034" max="1034" width="23.85546875" style="2" customWidth="1"/>
    <col min="1035" max="1035" width="13" style="2" customWidth="1"/>
    <col min="1036" max="1280" width="9.140625" style="2"/>
    <col min="1281" max="1281" width="4.42578125" style="2" customWidth="1"/>
    <col min="1282" max="1282" width="45.5703125" style="2" customWidth="1"/>
    <col min="1283" max="1283" width="13.42578125" style="2" customWidth="1"/>
    <col min="1284" max="1284" width="5.140625" style="2" bestFit="1" customWidth="1"/>
    <col min="1285" max="1285" width="5" style="2" bestFit="1" customWidth="1"/>
    <col min="1286" max="1286" width="7.28515625" style="2" bestFit="1" customWidth="1"/>
    <col min="1287" max="1287" width="9.7109375" style="2" customWidth="1"/>
    <col min="1288" max="1288" width="8.85546875" style="2" customWidth="1"/>
    <col min="1289" max="1289" width="11.5703125" style="2" customWidth="1"/>
    <col min="1290" max="1290" width="23.85546875" style="2" customWidth="1"/>
    <col min="1291" max="1291" width="13" style="2" customWidth="1"/>
    <col min="1292" max="1536" width="9.140625" style="2"/>
    <col min="1537" max="1537" width="4.42578125" style="2" customWidth="1"/>
    <col min="1538" max="1538" width="45.5703125" style="2" customWidth="1"/>
    <col min="1539" max="1539" width="13.42578125" style="2" customWidth="1"/>
    <col min="1540" max="1540" width="5.140625" style="2" bestFit="1" customWidth="1"/>
    <col min="1541" max="1541" width="5" style="2" bestFit="1" customWidth="1"/>
    <col min="1542" max="1542" width="7.28515625" style="2" bestFit="1" customWidth="1"/>
    <col min="1543" max="1543" width="9.7109375" style="2" customWidth="1"/>
    <col min="1544" max="1544" width="8.85546875" style="2" customWidth="1"/>
    <col min="1545" max="1545" width="11.5703125" style="2" customWidth="1"/>
    <col min="1546" max="1546" width="23.85546875" style="2" customWidth="1"/>
    <col min="1547" max="1547" width="13" style="2" customWidth="1"/>
    <col min="1548" max="1792" width="9.140625" style="2"/>
    <col min="1793" max="1793" width="4.42578125" style="2" customWidth="1"/>
    <col min="1794" max="1794" width="45.5703125" style="2" customWidth="1"/>
    <col min="1795" max="1795" width="13.42578125" style="2" customWidth="1"/>
    <col min="1796" max="1796" width="5.140625" style="2" bestFit="1" customWidth="1"/>
    <col min="1797" max="1797" width="5" style="2" bestFit="1" customWidth="1"/>
    <col min="1798" max="1798" width="7.28515625" style="2" bestFit="1" customWidth="1"/>
    <col min="1799" max="1799" width="9.7109375" style="2" customWidth="1"/>
    <col min="1800" max="1800" width="8.85546875" style="2" customWidth="1"/>
    <col min="1801" max="1801" width="11.5703125" style="2" customWidth="1"/>
    <col min="1802" max="1802" width="23.85546875" style="2" customWidth="1"/>
    <col min="1803" max="1803" width="13" style="2" customWidth="1"/>
    <col min="1804" max="2048" width="9.140625" style="2"/>
    <col min="2049" max="2049" width="4.42578125" style="2" customWidth="1"/>
    <col min="2050" max="2050" width="45.5703125" style="2" customWidth="1"/>
    <col min="2051" max="2051" width="13.42578125" style="2" customWidth="1"/>
    <col min="2052" max="2052" width="5.140625" style="2" bestFit="1" customWidth="1"/>
    <col min="2053" max="2053" width="5" style="2" bestFit="1" customWidth="1"/>
    <col min="2054" max="2054" width="7.28515625" style="2" bestFit="1" customWidth="1"/>
    <col min="2055" max="2055" width="9.7109375" style="2" customWidth="1"/>
    <col min="2056" max="2056" width="8.85546875" style="2" customWidth="1"/>
    <col min="2057" max="2057" width="11.5703125" style="2" customWidth="1"/>
    <col min="2058" max="2058" width="23.85546875" style="2" customWidth="1"/>
    <col min="2059" max="2059" width="13" style="2" customWidth="1"/>
    <col min="2060" max="2304" width="9.140625" style="2"/>
    <col min="2305" max="2305" width="4.42578125" style="2" customWidth="1"/>
    <col min="2306" max="2306" width="45.5703125" style="2" customWidth="1"/>
    <col min="2307" max="2307" width="13.42578125" style="2" customWidth="1"/>
    <col min="2308" max="2308" width="5.140625" style="2" bestFit="1" customWidth="1"/>
    <col min="2309" max="2309" width="5" style="2" bestFit="1" customWidth="1"/>
    <col min="2310" max="2310" width="7.28515625" style="2" bestFit="1" customWidth="1"/>
    <col min="2311" max="2311" width="9.7109375" style="2" customWidth="1"/>
    <col min="2312" max="2312" width="8.85546875" style="2" customWidth="1"/>
    <col min="2313" max="2313" width="11.5703125" style="2" customWidth="1"/>
    <col min="2314" max="2314" width="23.85546875" style="2" customWidth="1"/>
    <col min="2315" max="2315" width="13" style="2" customWidth="1"/>
    <col min="2316" max="2560" width="9.140625" style="2"/>
    <col min="2561" max="2561" width="4.42578125" style="2" customWidth="1"/>
    <col min="2562" max="2562" width="45.5703125" style="2" customWidth="1"/>
    <col min="2563" max="2563" width="13.42578125" style="2" customWidth="1"/>
    <col min="2564" max="2564" width="5.140625" style="2" bestFit="1" customWidth="1"/>
    <col min="2565" max="2565" width="5" style="2" bestFit="1" customWidth="1"/>
    <col min="2566" max="2566" width="7.28515625" style="2" bestFit="1" customWidth="1"/>
    <col min="2567" max="2567" width="9.7109375" style="2" customWidth="1"/>
    <col min="2568" max="2568" width="8.85546875" style="2" customWidth="1"/>
    <col min="2569" max="2569" width="11.5703125" style="2" customWidth="1"/>
    <col min="2570" max="2570" width="23.85546875" style="2" customWidth="1"/>
    <col min="2571" max="2571" width="13" style="2" customWidth="1"/>
    <col min="2572" max="2816" width="9.140625" style="2"/>
    <col min="2817" max="2817" width="4.42578125" style="2" customWidth="1"/>
    <col min="2818" max="2818" width="45.5703125" style="2" customWidth="1"/>
    <col min="2819" max="2819" width="13.42578125" style="2" customWidth="1"/>
    <col min="2820" max="2820" width="5.140625" style="2" bestFit="1" customWidth="1"/>
    <col min="2821" max="2821" width="5" style="2" bestFit="1" customWidth="1"/>
    <col min="2822" max="2822" width="7.28515625" style="2" bestFit="1" customWidth="1"/>
    <col min="2823" max="2823" width="9.7109375" style="2" customWidth="1"/>
    <col min="2824" max="2824" width="8.85546875" style="2" customWidth="1"/>
    <col min="2825" max="2825" width="11.5703125" style="2" customWidth="1"/>
    <col min="2826" max="2826" width="23.85546875" style="2" customWidth="1"/>
    <col min="2827" max="2827" width="13" style="2" customWidth="1"/>
    <col min="2828" max="3072" width="9.140625" style="2"/>
    <col min="3073" max="3073" width="4.42578125" style="2" customWidth="1"/>
    <col min="3074" max="3074" width="45.5703125" style="2" customWidth="1"/>
    <col min="3075" max="3075" width="13.42578125" style="2" customWidth="1"/>
    <col min="3076" max="3076" width="5.140625" style="2" bestFit="1" customWidth="1"/>
    <col min="3077" max="3077" width="5" style="2" bestFit="1" customWidth="1"/>
    <col min="3078" max="3078" width="7.28515625" style="2" bestFit="1" customWidth="1"/>
    <col min="3079" max="3079" width="9.7109375" style="2" customWidth="1"/>
    <col min="3080" max="3080" width="8.85546875" style="2" customWidth="1"/>
    <col min="3081" max="3081" width="11.5703125" style="2" customWidth="1"/>
    <col min="3082" max="3082" width="23.85546875" style="2" customWidth="1"/>
    <col min="3083" max="3083" width="13" style="2" customWidth="1"/>
    <col min="3084" max="3328" width="9.140625" style="2"/>
    <col min="3329" max="3329" width="4.42578125" style="2" customWidth="1"/>
    <col min="3330" max="3330" width="45.5703125" style="2" customWidth="1"/>
    <col min="3331" max="3331" width="13.42578125" style="2" customWidth="1"/>
    <col min="3332" max="3332" width="5.140625" style="2" bestFit="1" customWidth="1"/>
    <col min="3333" max="3333" width="5" style="2" bestFit="1" customWidth="1"/>
    <col min="3334" max="3334" width="7.28515625" style="2" bestFit="1" customWidth="1"/>
    <col min="3335" max="3335" width="9.7109375" style="2" customWidth="1"/>
    <col min="3336" max="3336" width="8.85546875" style="2" customWidth="1"/>
    <col min="3337" max="3337" width="11.5703125" style="2" customWidth="1"/>
    <col min="3338" max="3338" width="23.85546875" style="2" customWidth="1"/>
    <col min="3339" max="3339" width="13" style="2" customWidth="1"/>
    <col min="3340" max="3584" width="9.140625" style="2"/>
    <col min="3585" max="3585" width="4.42578125" style="2" customWidth="1"/>
    <col min="3586" max="3586" width="45.5703125" style="2" customWidth="1"/>
    <col min="3587" max="3587" width="13.42578125" style="2" customWidth="1"/>
    <col min="3588" max="3588" width="5.140625" style="2" bestFit="1" customWidth="1"/>
    <col min="3589" max="3589" width="5" style="2" bestFit="1" customWidth="1"/>
    <col min="3590" max="3590" width="7.28515625" style="2" bestFit="1" customWidth="1"/>
    <col min="3591" max="3591" width="9.7109375" style="2" customWidth="1"/>
    <col min="3592" max="3592" width="8.85546875" style="2" customWidth="1"/>
    <col min="3593" max="3593" width="11.5703125" style="2" customWidth="1"/>
    <col min="3594" max="3594" width="23.85546875" style="2" customWidth="1"/>
    <col min="3595" max="3595" width="13" style="2" customWidth="1"/>
    <col min="3596" max="3840" width="9.140625" style="2"/>
    <col min="3841" max="3841" width="4.42578125" style="2" customWidth="1"/>
    <col min="3842" max="3842" width="45.5703125" style="2" customWidth="1"/>
    <col min="3843" max="3843" width="13.42578125" style="2" customWidth="1"/>
    <col min="3844" max="3844" width="5.140625" style="2" bestFit="1" customWidth="1"/>
    <col min="3845" max="3845" width="5" style="2" bestFit="1" customWidth="1"/>
    <col min="3846" max="3846" width="7.28515625" style="2" bestFit="1" customWidth="1"/>
    <col min="3847" max="3847" width="9.7109375" style="2" customWidth="1"/>
    <col min="3848" max="3848" width="8.85546875" style="2" customWidth="1"/>
    <col min="3849" max="3849" width="11.5703125" style="2" customWidth="1"/>
    <col min="3850" max="3850" width="23.85546875" style="2" customWidth="1"/>
    <col min="3851" max="3851" width="13" style="2" customWidth="1"/>
    <col min="3852" max="4096" width="9.140625" style="2"/>
    <col min="4097" max="4097" width="4.42578125" style="2" customWidth="1"/>
    <col min="4098" max="4098" width="45.5703125" style="2" customWidth="1"/>
    <col min="4099" max="4099" width="13.42578125" style="2" customWidth="1"/>
    <col min="4100" max="4100" width="5.140625" style="2" bestFit="1" customWidth="1"/>
    <col min="4101" max="4101" width="5" style="2" bestFit="1" customWidth="1"/>
    <col min="4102" max="4102" width="7.28515625" style="2" bestFit="1" customWidth="1"/>
    <col min="4103" max="4103" width="9.7109375" style="2" customWidth="1"/>
    <col min="4104" max="4104" width="8.85546875" style="2" customWidth="1"/>
    <col min="4105" max="4105" width="11.5703125" style="2" customWidth="1"/>
    <col min="4106" max="4106" width="23.85546875" style="2" customWidth="1"/>
    <col min="4107" max="4107" width="13" style="2" customWidth="1"/>
    <col min="4108" max="4352" width="9.140625" style="2"/>
    <col min="4353" max="4353" width="4.42578125" style="2" customWidth="1"/>
    <col min="4354" max="4354" width="45.5703125" style="2" customWidth="1"/>
    <col min="4355" max="4355" width="13.42578125" style="2" customWidth="1"/>
    <col min="4356" max="4356" width="5.140625" style="2" bestFit="1" customWidth="1"/>
    <col min="4357" max="4357" width="5" style="2" bestFit="1" customWidth="1"/>
    <col min="4358" max="4358" width="7.28515625" style="2" bestFit="1" customWidth="1"/>
    <col min="4359" max="4359" width="9.7109375" style="2" customWidth="1"/>
    <col min="4360" max="4360" width="8.85546875" style="2" customWidth="1"/>
    <col min="4361" max="4361" width="11.5703125" style="2" customWidth="1"/>
    <col min="4362" max="4362" width="23.85546875" style="2" customWidth="1"/>
    <col min="4363" max="4363" width="13" style="2" customWidth="1"/>
    <col min="4364" max="4608" width="9.140625" style="2"/>
    <col min="4609" max="4609" width="4.42578125" style="2" customWidth="1"/>
    <col min="4610" max="4610" width="45.5703125" style="2" customWidth="1"/>
    <col min="4611" max="4611" width="13.42578125" style="2" customWidth="1"/>
    <col min="4612" max="4612" width="5.140625" style="2" bestFit="1" customWidth="1"/>
    <col min="4613" max="4613" width="5" style="2" bestFit="1" customWidth="1"/>
    <col min="4614" max="4614" width="7.28515625" style="2" bestFit="1" customWidth="1"/>
    <col min="4615" max="4615" width="9.7109375" style="2" customWidth="1"/>
    <col min="4616" max="4616" width="8.85546875" style="2" customWidth="1"/>
    <col min="4617" max="4617" width="11.5703125" style="2" customWidth="1"/>
    <col min="4618" max="4618" width="23.85546875" style="2" customWidth="1"/>
    <col min="4619" max="4619" width="13" style="2" customWidth="1"/>
    <col min="4620" max="4864" width="9.140625" style="2"/>
    <col min="4865" max="4865" width="4.42578125" style="2" customWidth="1"/>
    <col min="4866" max="4866" width="45.5703125" style="2" customWidth="1"/>
    <col min="4867" max="4867" width="13.42578125" style="2" customWidth="1"/>
    <col min="4868" max="4868" width="5.140625" style="2" bestFit="1" customWidth="1"/>
    <col min="4869" max="4869" width="5" style="2" bestFit="1" customWidth="1"/>
    <col min="4870" max="4870" width="7.28515625" style="2" bestFit="1" customWidth="1"/>
    <col min="4871" max="4871" width="9.7109375" style="2" customWidth="1"/>
    <col min="4872" max="4872" width="8.85546875" style="2" customWidth="1"/>
    <col min="4873" max="4873" width="11.5703125" style="2" customWidth="1"/>
    <col min="4874" max="4874" width="23.85546875" style="2" customWidth="1"/>
    <col min="4875" max="4875" width="13" style="2" customWidth="1"/>
    <col min="4876" max="5120" width="9.140625" style="2"/>
    <col min="5121" max="5121" width="4.42578125" style="2" customWidth="1"/>
    <col min="5122" max="5122" width="45.5703125" style="2" customWidth="1"/>
    <col min="5123" max="5123" width="13.42578125" style="2" customWidth="1"/>
    <col min="5124" max="5124" width="5.140625" style="2" bestFit="1" customWidth="1"/>
    <col min="5125" max="5125" width="5" style="2" bestFit="1" customWidth="1"/>
    <col min="5126" max="5126" width="7.28515625" style="2" bestFit="1" customWidth="1"/>
    <col min="5127" max="5127" width="9.7109375" style="2" customWidth="1"/>
    <col min="5128" max="5128" width="8.85546875" style="2" customWidth="1"/>
    <col min="5129" max="5129" width="11.5703125" style="2" customWidth="1"/>
    <col min="5130" max="5130" width="23.85546875" style="2" customWidth="1"/>
    <col min="5131" max="5131" width="13" style="2" customWidth="1"/>
    <col min="5132" max="5376" width="9.140625" style="2"/>
    <col min="5377" max="5377" width="4.42578125" style="2" customWidth="1"/>
    <col min="5378" max="5378" width="45.5703125" style="2" customWidth="1"/>
    <col min="5379" max="5379" width="13.42578125" style="2" customWidth="1"/>
    <col min="5380" max="5380" width="5.140625" style="2" bestFit="1" customWidth="1"/>
    <col min="5381" max="5381" width="5" style="2" bestFit="1" customWidth="1"/>
    <col min="5382" max="5382" width="7.28515625" style="2" bestFit="1" customWidth="1"/>
    <col min="5383" max="5383" width="9.7109375" style="2" customWidth="1"/>
    <col min="5384" max="5384" width="8.85546875" style="2" customWidth="1"/>
    <col min="5385" max="5385" width="11.5703125" style="2" customWidth="1"/>
    <col min="5386" max="5386" width="23.85546875" style="2" customWidth="1"/>
    <col min="5387" max="5387" width="13" style="2" customWidth="1"/>
    <col min="5388" max="5632" width="9.140625" style="2"/>
    <col min="5633" max="5633" width="4.42578125" style="2" customWidth="1"/>
    <col min="5634" max="5634" width="45.5703125" style="2" customWidth="1"/>
    <col min="5635" max="5635" width="13.42578125" style="2" customWidth="1"/>
    <col min="5636" max="5636" width="5.140625" style="2" bestFit="1" customWidth="1"/>
    <col min="5637" max="5637" width="5" style="2" bestFit="1" customWidth="1"/>
    <col min="5638" max="5638" width="7.28515625" style="2" bestFit="1" customWidth="1"/>
    <col min="5639" max="5639" width="9.7109375" style="2" customWidth="1"/>
    <col min="5640" max="5640" width="8.85546875" style="2" customWidth="1"/>
    <col min="5641" max="5641" width="11.5703125" style="2" customWidth="1"/>
    <col min="5642" max="5642" width="23.85546875" style="2" customWidth="1"/>
    <col min="5643" max="5643" width="13" style="2" customWidth="1"/>
    <col min="5644" max="5888" width="9.140625" style="2"/>
    <col min="5889" max="5889" width="4.42578125" style="2" customWidth="1"/>
    <col min="5890" max="5890" width="45.5703125" style="2" customWidth="1"/>
    <col min="5891" max="5891" width="13.42578125" style="2" customWidth="1"/>
    <col min="5892" max="5892" width="5.140625" style="2" bestFit="1" customWidth="1"/>
    <col min="5893" max="5893" width="5" style="2" bestFit="1" customWidth="1"/>
    <col min="5894" max="5894" width="7.28515625" style="2" bestFit="1" customWidth="1"/>
    <col min="5895" max="5895" width="9.7109375" style="2" customWidth="1"/>
    <col min="5896" max="5896" width="8.85546875" style="2" customWidth="1"/>
    <col min="5897" max="5897" width="11.5703125" style="2" customWidth="1"/>
    <col min="5898" max="5898" width="23.85546875" style="2" customWidth="1"/>
    <col min="5899" max="5899" width="13" style="2" customWidth="1"/>
    <col min="5900" max="6144" width="9.140625" style="2"/>
    <col min="6145" max="6145" width="4.42578125" style="2" customWidth="1"/>
    <col min="6146" max="6146" width="45.5703125" style="2" customWidth="1"/>
    <col min="6147" max="6147" width="13.42578125" style="2" customWidth="1"/>
    <col min="6148" max="6148" width="5.140625" style="2" bestFit="1" customWidth="1"/>
    <col min="6149" max="6149" width="5" style="2" bestFit="1" customWidth="1"/>
    <col min="6150" max="6150" width="7.28515625" style="2" bestFit="1" customWidth="1"/>
    <col min="6151" max="6151" width="9.7109375" style="2" customWidth="1"/>
    <col min="6152" max="6152" width="8.85546875" style="2" customWidth="1"/>
    <col min="6153" max="6153" width="11.5703125" style="2" customWidth="1"/>
    <col min="6154" max="6154" width="23.85546875" style="2" customWidth="1"/>
    <col min="6155" max="6155" width="13" style="2" customWidth="1"/>
    <col min="6156" max="6400" width="9.140625" style="2"/>
    <col min="6401" max="6401" width="4.42578125" style="2" customWidth="1"/>
    <col min="6402" max="6402" width="45.5703125" style="2" customWidth="1"/>
    <col min="6403" max="6403" width="13.42578125" style="2" customWidth="1"/>
    <col min="6404" max="6404" width="5.140625" style="2" bestFit="1" customWidth="1"/>
    <col min="6405" max="6405" width="5" style="2" bestFit="1" customWidth="1"/>
    <col min="6406" max="6406" width="7.28515625" style="2" bestFit="1" customWidth="1"/>
    <col min="6407" max="6407" width="9.7109375" style="2" customWidth="1"/>
    <col min="6408" max="6408" width="8.85546875" style="2" customWidth="1"/>
    <col min="6409" max="6409" width="11.5703125" style="2" customWidth="1"/>
    <col min="6410" max="6410" width="23.85546875" style="2" customWidth="1"/>
    <col min="6411" max="6411" width="13" style="2" customWidth="1"/>
    <col min="6412" max="6656" width="9.140625" style="2"/>
    <col min="6657" max="6657" width="4.42578125" style="2" customWidth="1"/>
    <col min="6658" max="6658" width="45.5703125" style="2" customWidth="1"/>
    <col min="6659" max="6659" width="13.42578125" style="2" customWidth="1"/>
    <col min="6660" max="6660" width="5.140625" style="2" bestFit="1" customWidth="1"/>
    <col min="6661" max="6661" width="5" style="2" bestFit="1" customWidth="1"/>
    <col min="6662" max="6662" width="7.28515625" style="2" bestFit="1" customWidth="1"/>
    <col min="6663" max="6663" width="9.7109375" style="2" customWidth="1"/>
    <col min="6664" max="6664" width="8.85546875" style="2" customWidth="1"/>
    <col min="6665" max="6665" width="11.5703125" style="2" customWidth="1"/>
    <col min="6666" max="6666" width="23.85546875" style="2" customWidth="1"/>
    <col min="6667" max="6667" width="13" style="2" customWidth="1"/>
    <col min="6668" max="6912" width="9.140625" style="2"/>
    <col min="6913" max="6913" width="4.42578125" style="2" customWidth="1"/>
    <col min="6914" max="6914" width="45.5703125" style="2" customWidth="1"/>
    <col min="6915" max="6915" width="13.42578125" style="2" customWidth="1"/>
    <col min="6916" max="6916" width="5.140625" style="2" bestFit="1" customWidth="1"/>
    <col min="6917" max="6917" width="5" style="2" bestFit="1" customWidth="1"/>
    <col min="6918" max="6918" width="7.28515625" style="2" bestFit="1" customWidth="1"/>
    <col min="6919" max="6919" width="9.7109375" style="2" customWidth="1"/>
    <col min="6920" max="6920" width="8.85546875" style="2" customWidth="1"/>
    <col min="6921" max="6921" width="11.5703125" style="2" customWidth="1"/>
    <col min="6922" max="6922" width="23.85546875" style="2" customWidth="1"/>
    <col min="6923" max="6923" width="13" style="2" customWidth="1"/>
    <col min="6924" max="7168" width="9.140625" style="2"/>
    <col min="7169" max="7169" width="4.42578125" style="2" customWidth="1"/>
    <col min="7170" max="7170" width="45.5703125" style="2" customWidth="1"/>
    <col min="7171" max="7171" width="13.42578125" style="2" customWidth="1"/>
    <col min="7172" max="7172" width="5.140625" style="2" bestFit="1" customWidth="1"/>
    <col min="7173" max="7173" width="5" style="2" bestFit="1" customWidth="1"/>
    <col min="7174" max="7174" width="7.28515625" style="2" bestFit="1" customWidth="1"/>
    <col min="7175" max="7175" width="9.7109375" style="2" customWidth="1"/>
    <col min="7176" max="7176" width="8.85546875" style="2" customWidth="1"/>
    <col min="7177" max="7177" width="11.5703125" style="2" customWidth="1"/>
    <col min="7178" max="7178" width="23.85546875" style="2" customWidth="1"/>
    <col min="7179" max="7179" width="13" style="2" customWidth="1"/>
    <col min="7180" max="7424" width="9.140625" style="2"/>
    <col min="7425" max="7425" width="4.42578125" style="2" customWidth="1"/>
    <col min="7426" max="7426" width="45.5703125" style="2" customWidth="1"/>
    <col min="7427" max="7427" width="13.42578125" style="2" customWidth="1"/>
    <col min="7428" max="7428" width="5.140625" style="2" bestFit="1" customWidth="1"/>
    <col min="7429" max="7429" width="5" style="2" bestFit="1" customWidth="1"/>
    <col min="7430" max="7430" width="7.28515625" style="2" bestFit="1" customWidth="1"/>
    <col min="7431" max="7431" width="9.7109375" style="2" customWidth="1"/>
    <col min="7432" max="7432" width="8.85546875" style="2" customWidth="1"/>
    <col min="7433" max="7433" width="11.5703125" style="2" customWidth="1"/>
    <col min="7434" max="7434" width="23.85546875" style="2" customWidth="1"/>
    <col min="7435" max="7435" width="13" style="2" customWidth="1"/>
    <col min="7436" max="7680" width="9.140625" style="2"/>
    <col min="7681" max="7681" width="4.42578125" style="2" customWidth="1"/>
    <col min="7682" max="7682" width="45.5703125" style="2" customWidth="1"/>
    <col min="7683" max="7683" width="13.42578125" style="2" customWidth="1"/>
    <col min="7684" max="7684" width="5.140625" style="2" bestFit="1" customWidth="1"/>
    <col min="7685" max="7685" width="5" style="2" bestFit="1" customWidth="1"/>
    <col min="7686" max="7686" width="7.28515625" style="2" bestFit="1" customWidth="1"/>
    <col min="7687" max="7687" width="9.7109375" style="2" customWidth="1"/>
    <col min="7688" max="7688" width="8.85546875" style="2" customWidth="1"/>
    <col min="7689" max="7689" width="11.5703125" style="2" customWidth="1"/>
    <col min="7690" max="7690" width="23.85546875" style="2" customWidth="1"/>
    <col min="7691" max="7691" width="13" style="2" customWidth="1"/>
    <col min="7692" max="7936" width="9.140625" style="2"/>
    <col min="7937" max="7937" width="4.42578125" style="2" customWidth="1"/>
    <col min="7938" max="7938" width="45.5703125" style="2" customWidth="1"/>
    <col min="7939" max="7939" width="13.42578125" style="2" customWidth="1"/>
    <col min="7940" max="7940" width="5.140625" style="2" bestFit="1" customWidth="1"/>
    <col min="7941" max="7941" width="5" style="2" bestFit="1" customWidth="1"/>
    <col min="7942" max="7942" width="7.28515625" style="2" bestFit="1" customWidth="1"/>
    <col min="7943" max="7943" width="9.7109375" style="2" customWidth="1"/>
    <col min="7944" max="7944" width="8.85546875" style="2" customWidth="1"/>
    <col min="7945" max="7945" width="11.5703125" style="2" customWidth="1"/>
    <col min="7946" max="7946" width="23.85546875" style="2" customWidth="1"/>
    <col min="7947" max="7947" width="13" style="2" customWidth="1"/>
    <col min="7948" max="8192" width="9.140625" style="2"/>
    <col min="8193" max="8193" width="4.42578125" style="2" customWidth="1"/>
    <col min="8194" max="8194" width="45.5703125" style="2" customWidth="1"/>
    <col min="8195" max="8195" width="13.42578125" style="2" customWidth="1"/>
    <col min="8196" max="8196" width="5.140625" style="2" bestFit="1" customWidth="1"/>
    <col min="8197" max="8197" width="5" style="2" bestFit="1" customWidth="1"/>
    <col min="8198" max="8198" width="7.28515625" style="2" bestFit="1" customWidth="1"/>
    <col min="8199" max="8199" width="9.7109375" style="2" customWidth="1"/>
    <col min="8200" max="8200" width="8.85546875" style="2" customWidth="1"/>
    <col min="8201" max="8201" width="11.5703125" style="2" customWidth="1"/>
    <col min="8202" max="8202" width="23.85546875" style="2" customWidth="1"/>
    <col min="8203" max="8203" width="13" style="2" customWidth="1"/>
    <col min="8204" max="8448" width="9.140625" style="2"/>
    <col min="8449" max="8449" width="4.42578125" style="2" customWidth="1"/>
    <col min="8450" max="8450" width="45.5703125" style="2" customWidth="1"/>
    <col min="8451" max="8451" width="13.42578125" style="2" customWidth="1"/>
    <col min="8452" max="8452" width="5.140625" style="2" bestFit="1" customWidth="1"/>
    <col min="8453" max="8453" width="5" style="2" bestFit="1" customWidth="1"/>
    <col min="8454" max="8454" width="7.28515625" style="2" bestFit="1" customWidth="1"/>
    <col min="8455" max="8455" width="9.7109375" style="2" customWidth="1"/>
    <col min="8456" max="8456" width="8.85546875" style="2" customWidth="1"/>
    <col min="8457" max="8457" width="11.5703125" style="2" customWidth="1"/>
    <col min="8458" max="8458" width="23.85546875" style="2" customWidth="1"/>
    <col min="8459" max="8459" width="13" style="2" customWidth="1"/>
    <col min="8460" max="8704" width="9.140625" style="2"/>
    <col min="8705" max="8705" width="4.42578125" style="2" customWidth="1"/>
    <col min="8706" max="8706" width="45.5703125" style="2" customWidth="1"/>
    <col min="8707" max="8707" width="13.42578125" style="2" customWidth="1"/>
    <col min="8708" max="8708" width="5.140625" style="2" bestFit="1" customWidth="1"/>
    <col min="8709" max="8709" width="5" style="2" bestFit="1" customWidth="1"/>
    <col min="8710" max="8710" width="7.28515625" style="2" bestFit="1" customWidth="1"/>
    <col min="8711" max="8711" width="9.7109375" style="2" customWidth="1"/>
    <col min="8712" max="8712" width="8.85546875" style="2" customWidth="1"/>
    <col min="8713" max="8713" width="11.5703125" style="2" customWidth="1"/>
    <col min="8714" max="8714" width="23.85546875" style="2" customWidth="1"/>
    <col min="8715" max="8715" width="13" style="2" customWidth="1"/>
    <col min="8716" max="8960" width="9.140625" style="2"/>
    <col min="8961" max="8961" width="4.42578125" style="2" customWidth="1"/>
    <col min="8962" max="8962" width="45.5703125" style="2" customWidth="1"/>
    <col min="8963" max="8963" width="13.42578125" style="2" customWidth="1"/>
    <col min="8964" max="8964" width="5.140625" style="2" bestFit="1" customWidth="1"/>
    <col min="8965" max="8965" width="5" style="2" bestFit="1" customWidth="1"/>
    <col min="8966" max="8966" width="7.28515625" style="2" bestFit="1" customWidth="1"/>
    <col min="8967" max="8967" width="9.7109375" style="2" customWidth="1"/>
    <col min="8968" max="8968" width="8.85546875" style="2" customWidth="1"/>
    <col min="8969" max="8969" width="11.5703125" style="2" customWidth="1"/>
    <col min="8970" max="8970" width="23.85546875" style="2" customWidth="1"/>
    <col min="8971" max="8971" width="13" style="2" customWidth="1"/>
    <col min="8972" max="9216" width="9.140625" style="2"/>
    <col min="9217" max="9217" width="4.42578125" style="2" customWidth="1"/>
    <col min="9218" max="9218" width="45.5703125" style="2" customWidth="1"/>
    <col min="9219" max="9219" width="13.42578125" style="2" customWidth="1"/>
    <col min="9220" max="9220" width="5.140625" style="2" bestFit="1" customWidth="1"/>
    <col min="9221" max="9221" width="5" style="2" bestFit="1" customWidth="1"/>
    <col min="9222" max="9222" width="7.28515625" style="2" bestFit="1" customWidth="1"/>
    <col min="9223" max="9223" width="9.7109375" style="2" customWidth="1"/>
    <col min="9224" max="9224" width="8.85546875" style="2" customWidth="1"/>
    <col min="9225" max="9225" width="11.5703125" style="2" customWidth="1"/>
    <col min="9226" max="9226" width="23.85546875" style="2" customWidth="1"/>
    <col min="9227" max="9227" width="13" style="2" customWidth="1"/>
    <col min="9228" max="9472" width="9.140625" style="2"/>
    <col min="9473" max="9473" width="4.42578125" style="2" customWidth="1"/>
    <col min="9474" max="9474" width="45.5703125" style="2" customWidth="1"/>
    <col min="9475" max="9475" width="13.42578125" style="2" customWidth="1"/>
    <col min="9476" max="9476" width="5.140625" style="2" bestFit="1" customWidth="1"/>
    <col min="9477" max="9477" width="5" style="2" bestFit="1" customWidth="1"/>
    <col min="9478" max="9478" width="7.28515625" style="2" bestFit="1" customWidth="1"/>
    <col min="9479" max="9479" width="9.7109375" style="2" customWidth="1"/>
    <col min="9480" max="9480" width="8.85546875" style="2" customWidth="1"/>
    <col min="9481" max="9481" width="11.5703125" style="2" customWidth="1"/>
    <col min="9482" max="9482" width="23.85546875" style="2" customWidth="1"/>
    <col min="9483" max="9483" width="13" style="2" customWidth="1"/>
    <col min="9484" max="9728" width="9.140625" style="2"/>
    <col min="9729" max="9729" width="4.42578125" style="2" customWidth="1"/>
    <col min="9730" max="9730" width="45.5703125" style="2" customWidth="1"/>
    <col min="9731" max="9731" width="13.42578125" style="2" customWidth="1"/>
    <col min="9732" max="9732" width="5.140625" style="2" bestFit="1" customWidth="1"/>
    <col min="9733" max="9733" width="5" style="2" bestFit="1" customWidth="1"/>
    <col min="9734" max="9734" width="7.28515625" style="2" bestFit="1" customWidth="1"/>
    <col min="9735" max="9735" width="9.7109375" style="2" customWidth="1"/>
    <col min="9736" max="9736" width="8.85546875" style="2" customWidth="1"/>
    <col min="9737" max="9737" width="11.5703125" style="2" customWidth="1"/>
    <col min="9738" max="9738" width="23.85546875" style="2" customWidth="1"/>
    <col min="9739" max="9739" width="13" style="2" customWidth="1"/>
    <col min="9740" max="9984" width="9.140625" style="2"/>
    <col min="9985" max="9985" width="4.42578125" style="2" customWidth="1"/>
    <col min="9986" max="9986" width="45.5703125" style="2" customWidth="1"/>
    <col min="9987" max="9987" width="13.42578125" style="2" customWidth="1"/>
    <col min="9988" max="9988" width="5.140625" style="2" bestFit="1" customWidth="1"/>
    <col min="9989" max="9989" width="5" style="2" bestFit="1" customWidth="1"/>
    <col min="9990" max="9990" width="7.28515625" style="2" bestFit="1" customWidth="1"/>
    <col min="9991" max="9991" width="9.7109375" style="2" customWidth="1"/>
    <col min="9992" max="9992" width="8.85546875" style="2" customWidth="1"/>
    <col min="9993" max="9993" width="11.5703125" style="2" customWidth="1"/>
    <col min="9994" max="9994" width="23.85546875" style="2" customWidth="1"/>
    <col min="9995" max="9995" width="13" style="2" customWidth="1"/>
    <col min="9996" max="10240" width="9.140625" style="2"/>
    <col min="10241" max="10241" width="4.42578125" style="2" customWidth="1"/>
    <col min="10242" max="10242" width="45.5703125" style="2" customWidth="1"/>
    <col min="10243" max="10243" width="13.42578125" style="2" customWidth="1"/>
    <col min="10244" max="10244" width="5.140625" style="2" bestFit="1" customWidth="1"/>
    <col min="10245" max="10245" width="5" style="2" bestFit="1" customWidth="1"/>
    <col min="10246" max="10246" width="7.28515625" style="2" bestFit="1" customWidth="1"/>
    <col min="10247" max="10247" width="9.7109375" style="2" customWidth="1"/>
    <col min="10248" max="10248" width="8.85546875" style="2" customWidth="1"/>
    <col min="10249" max="10249" width="11.5703125" style="2" customWidth="1"/>
    <col min="10250" max="10250" width="23.85546875" style="2" customWidth="1"/>
    <col min="10251" max="10251" width="13" style="2" customWidth="1"/>
    <col min="10252" max="10496" width="9.140625" style="2"/>
    <col min="10497" max="10497" width="4.42578125" style="2" customWidth="1"/>
    <col min="10498" max="10498" width="45.5703125" style="2" customWidth="1"/>
    <col min="10499" max="10499" width="13.42578125" style="2" customWidth="1"/>
    <col min="10500" max="10500" width="5.140625" style="2" bestFit="1" customWidth="1"/>
    <col min="10501" max="10501" width="5" style="2" bestFit="1" customWidth="1"/>
    <col min="10502" max="10502" width="7.28515625" style="2" bestFit="1" customWidth="1"/>
    <col min="10503" max="10503" width="9.7109375" style="2" customWidth="1"/>
    <col min="10504" max="10504" width="8.85546875" style="2" customWidth="1"/>
    <col min="10505" max="10505" width="11.5703125" style="2" customWidth="1"/>
    <col min="10506" max="10506" width="23.85546875" style="2" customWidth="1"/>
    <col min="10507" max="10507" width="13" style="2" customWidth="1"/>
    <col min="10508" max="10752" width="9.140625" style="2"/>
    <col min="10753" max="10753" width="4.42578125" style="2" customWidth="1"/>
    <col min="10754" max="10754" width="45.5703125" style="2" customWidth="1"/>
    <col min="10755" max="10755" width="13.42578125" style="2" customWidth="1"/>
    <col min="10756" max="10756" width="5.140625" style="2" bestFit="1" customWidth="1"/>
    <col min="10757" max="10757" width="5" style="2" bestFit="1" customWidth="1"/>
    <col min="10758" max="10758" width="7.28515625" style="2" bestFit="1" customWidth="1"/>
    <col min="10759" max="10759" width="9.7109375" style="2" customWidth="1"/>
    <col min="10760" max="10760" width="8.85546875" style="2" customWidth="1"/>
    <col min="10761" max="10761" width="11.5703125" style="2" customWidth="1"/>
    <col min="10762" max="10762" width="23.85546875" style="2" customWidth="1"/>
    <col min="10763" max="10763" width="13" style="2" customWidth="1"/>
    <col min="10764" max="11008" width="9.140625" style="2"/>
    <col min="11009" max="11009" width="4.42578125" style="2" customWidth="1"/>
    <col min="11010" max="11010" width="45.5703125" style="2" customWidth="1"/>
    <col min="11011" max="11011" width="13.42578125" style="2" customWidth="1"/>
    <col min="11012" max="11012" width="5.140625" style="2" bestFit="1" customWidth="1"/>
    <col min="11013" max="11013" width="5" style="2" bestFit="1" customWidth="1"/>
    <col min="11014" max="11014" width="7.28515625" style="2" bestFit="1" customWidth="1"/>
    <col min="11015" max="11015" width="9.7109375" style="2" customWidth="1"/>
    <col min="11016" max="11016" width="8.85546875" style="2" customWidth="1"/>
    <col min="11017" max="11017" width="11.5703125" style="2" customWidth="1"/>
    <col min="11018" max="11018" width="23.85546875" style="2" customWidth="1"/>
    <col min="11019" max="11019" width="13" style="2" customWidth="1"/>
    <col min="11020" max="11264" width="9.140625" style="2"/>
    <col min="11265" max="11265" width="4.42578125" style="2" customWidth="1"/>
    <col min="11266" max="11266" width="45.5703125" style="2" customWidth="1"/>
    <col min="11267" max="11267" width="13.42578125" style="2" customWidth="1"/>
    <col min="11268" max="11268" width="5.140625" style="2" bestFit="1" customWidth="1"/>
    <col min="11269" max="11269" width="5" style="2" bestFit="1" customWidth="1"/>
    <col min="11270" max="11270" width="7.28515625" style="2" bestFit="1" customWidth="1"/>
    <col min="11271" max="11271" width="9.7109375" style="2" customWidth="1"/>
    <col min="11272" max="11272" width="8.85546875" style="2" customWidth="1"/>
    <col min="11273" max="11273" width="11.5703125" style="2" customWidth="1"/>
    <col min="11274" max="11274" width="23.85546875" style="2" customWidth="1"/>
    <col min="11275" max="11275" width="13" style="2" customWidth="1"/>
    <col min="11276" max="11520" width="9.140625" style="2"/>
    <col min="11521" max="11521" width="4.42578125" style="2" customWidth="1"/>
    <col min="11522" max="11522" width="45.5703125" style="2" customWidth="1"/>
    <col min="11523" max="11523" width="13.42578125" style="2" customWidth="1"/>
    <col min="11524" max="11524" width="5.140625" style="2" bestFit="1" customWidth="1"/>
    <col min="11525" max="11525" width="5" style="2" bestFit="1" customWidth="1"/>
    <col min="11526" max="11526" width="7.28515625" style="2" bestFit="1" customWidth="1"/>
    <col min="11527" max="11527" width="9.7109375" style="2" customWidth="1"/>
    <col min="11528" max="11528" width="8.85546875" style="2" customWidth="1"/>
    <col min="11529" max="11529" width="11.5703125" style="2" customWidth="1"/>
    <col min="11530" max="11530" width="23.85546875" style="2" customWidth="1"/>
    <col min="11531" max="11531" width="13" style="2" customWidth="1"/>
    <col min="11532" max="11776" width="9.140625" style="2"/>
    <col min="11777" max="11777" width="4.42578125" style="2" customWidth="1"/>
    <col min="11778" max="11778" width="45.5703125" style="2" customWidth="1"/>
    <col min="11779" max="11779" width="13.42578125" style="2" customWidth="1"/>
    <col min="11780" max="11780" width="5.140625" style="2" bestFit="1" customWidth="1"/>
    <col min="11781" max="11781" width="5" style="2" bestFit="1" customWidth="1"/>
    <col min="11782" max="11782" width="7.28515625" style="2" bestFit="1" customWidth="1"/>
    <col min="11783" max="11783" width="9.7109375" style="2" customWidth="1"/>
    <col min="11784" max="11784" width="8.85546875" style="2" customWidth="1"/>
    <col min="11785" max="11785" width="11.5703125" style="2" customWidth="1"/>
    <col min="11786" max="11786" width="23.85546875" style="2" customWidth="1"/>
    <col min="11787" max="11787" width="13" style="2" customWidth="1"/>
    <col min="11788" max="12032" width="9.140625" style="2"/>
    <col min="12033" max="12033" width="4.42578125" style="2" customWidth="1"/>
    <col min="12034" max="12034" width="45.5703125" style="2" customWidth="1"/>
    <col min="12035" max="12035" width="13.42578125" style="2" customWidth="1"/>
    <col min="12036" max="12036" width="5.140625" style="2" bestFit="1" customWidth="1"/>
    <col min="12037" max="12037" width="5" style="2" bestFit="1" customWidth="1"/>
    <col min="12038" max="12038" width="7.28515625" style="2" bestFit="1" customWidth="1"/>
    <col min="12039" max="12039" width="9.7109375" style="2" customWidth="1"/>
    <col min="12040" max="12040" width="8.85546875" style="2" customWidth="1"/>
    <col min="12041" max="12041" width="11.5703125" style="2" customWidth="1"/>
    <col min="12042" max="12042" width="23.85546875" style="2" customWidth="1"/>
    <col min="12043" max="12043" width="13" style="2" customWidth="1"/>
    <col min="12044" max="12288" width="9.140625" style="2"/>
    <col min="12289" max="12289" width="4.42578125" style="2" customWidth="1"/>
    <col min="12290" max="12290" width="45.5703125" style="2" customWidth="1"/>
    <col min="12291" max="12291" width="13.42578125" style="2" customWidth="1"/>
    <col min="12292" max="12292" width="5.140625" style="2" bestFit="1" customWidth="1"/>
    <col min="12293" max="12293" width="5" style="2" bestFit="1" customWidth="1"/>
    <col min="12294" max="12294" width="7.28515625" style="2" bestFit="1" customWidth="1"/>
    <col min="12295" max="12295" width="9.7109375" style="2" customWidth="1"/>
    <col min="12296" max="12296" width="8.85546875" style="2" customWidth="1"/>
    <col min="12297" max="12297" width="11.5703125" style="2" customWidth="1"/>
    <col min="12298" max="12298" width="23.85546875" style="2" customWidth="1"/>
    <col min="12299" max="12299" width="13" style="2" customWidth="1"/>
    <col min="12300" max="12544" width="9.140625" style="2"/>
    <col min="12545" max="12545" width="4.42578125" style="2" customWidth="1"/>
    <col min="12546" max="12546" width="45.5703125" style="2" customWidth="1"/>
    <col min="12547" max="12547" width="13.42578125" style="2" customWidth="1"/>
    <col min="12548" max="12548" width="5.140625" style="2" bestFit="1" customWidth="1"/>
    <col min="12549" max="12549" width="5" style="2" bestFit="1" customWidth="1"/>
    <col min="12550" max="12550" width="7.28515625" style="2" bestFit="1" customWidth="1"/>
    <col min="12551" max="12551" width="9.7109375" style="2" customWidth="1"/>
    <col min="12552" max="12552" width="8.85546875" style="2" customWidth="1"/>
    <col min="12553" max="12553" width="11.5703125" style="2" customWidth="1"/>
    <col min="12554" max="12554" width="23.85546875" style="2" customWidth="1"/>
    <col min="12555" max="12555" width="13" style="2" customWidth="1"/>
    <col min="12556" max="12800" width="9.140625" style="2"/>
    <col min="12801" max="12801" width="4.42578125" style="2" customWidth="1"/>
    <col min="12802" max="12802" width="45.5703125" style="2" customWidth="1"/>
    <col min="12803" max="12803" width="13.42578125" style="2" customWidth="1"/>
    <col min="12804" max="12804" width="5.140625" style="2" bestFit="1" customWidth="1"/>
    <col min="12805" max="12805" width="5" style="2" bestFit="1" customWidth="1"/>
    <col min="12806" max="12806" width="7.28515625" style="2" bestFit="1" customWidth="1"/>
    <col min="12807" max="12807" width="9.7109375" style="2" customWidth="1"/>
    <col min="12808" max="12808" width="8.85546875" style="2" customWidth="1"/>
    <col min="12809" max="12809" width="11.5703125" style="2" customWidth="1"/>
    <col min="12810" max="12810" width="23.85546875" style="2" customWidth="1"/>
    <col min="12811" max="12811" width="13" style="2" customWidth="1"/>
    <col min="12812" max="13056" width="9.140625" style="2"/>
    <col min="13057" max="13057" width="4.42578125" style="2" customWidth="1"/>
    <col min="13058" max="13058" width="45.5703125" style="2" customWidth="1"/>
    <col min="13059" max="13059" width="13.42578125" style="2" customWidth="1"/>
    <col min="13060" max="13060" width="5.140625" style="2" bestFit="1" customWidth="1"/>
    <col min="13061" max="13061" width="5" style="2" bestFit="1" customWidth="1"/>
    <col min="13062" max="13062" width="7.28515625" style="2" bestFit="1" customWidth="1"/>
    <col min="13063" max="13063" width="9.7109375" style="2" customWidth="1"/>
    <col min="13064" max="13064" width="8.85546875" style="2" customWidth="1"/>
    <col min="13065" max="13065" width="11.5703125" style="2" customWidth="1"/>
    <col min="13066" max="13066" width="23.85546875" style="2" customWidth="1"/>
    <col min="13067" max="13067" width="13" style="2" customWidth="1"/>
    <col min="13068" max="13312" width="9.140625" style="2"/>
    <col min="13313" max="13313" width="4.42578125" style="2" customWidth="1"/>
    <col min="13314" max="13314" width="45.5703125" style="2" customWidth="1"/>
    <col min="13315" max="13315" width="13.42578125" style="2" customWidth="1"/>
    <col min="13316" max="13316" width="5.140625" style="2" bestFit="1" customWidth="1"/>
    <col min="13317" max="13317" width="5" style="2" bestFit="1" customWidth="1"/>
    <col min="13318" max="13318" width="7.28515625" style="2" bestFit="1" customWidth="1"/>
    <col min="13319" max="13319" width="9.7109375" style="2" customWidth="1"/>
    <col min="13320" max="13320" width="8.85546875" style="2" customWidth="1"/>
    <col min="13321" max="13321" width="11.5703125" style="2" customWidth="1"/>
    <col min="13322" max="13322" width="23.85546875" style="2" customWidth="1"/>
    <col min="13323" max="13323" width="13" style="2" customWidth="1"/>
    <col min="13324" max="13568" width="9.140625" style="2"/>
    <col min="13569" max="13569" width="4.42578125" style="2" customWidth="1"/>
    <col min="13570" max="13570" width="45.5703125" style="2" customWidth="1"/>
    <col min="13571" max="13571" width="13.42578125" style="2" customWidth="1"/>
    <col min="13572" max="13572" width="5.140625" style="2" bestFit="1" customWidth="1"/>
    <col min="13573" max="13573" width="5" style="2" bestFit="1" customWidth="1"/>
    <col min="13574" max="13574" width="7.28515625" style="2" bestFit="1" customWidth="1"/>
    <col min="13575" max="13575" width="9.7109375" style="2" customWidth="1"/>
    <col min="13576" max="13576" width="8.85546875" style="2" customWidth="1"/>
    <col min="13577" max="13577" width="11.5703125" style="2" customWidth="1"/>
    <col min="13578" max="13578" width="23.85546875" style="2" customWidth="1"/>
    <col min="13579" max="13579" width="13" style="2" customWidth="1"/>
    <col min="13580" max="13824" width="9.140625" style="2"/>
    <col min="13825" max="13825" width="4.42578125" style="2" customWidth="1"/>
    <col min="13826" max="13826" width="45.5703125" style="2" customWidth="1"/>
    <col min="13827" max="13827" width="13.42578125" style="2" customWidth="1"/>
    <col min="13828" max="13828" width="5.140625" style="2" bestFit="1" customWidth="1"/>
    <col min="13829" max="13829" width="5" style="2" bestFit="1" customWidth="1"/>
    <col min="13830" max="13830" width="7.28515625" style="2" bestFit="1" customWidth="1"/>
    <col min="13831" max="13831" width="9.7109375" style="2" customWidth="1"/>
    <col min="13832" max="13832" width="8.85546875" style="2" customWidth="1"/>
    <col min="13833" max="13833" width="11.5703125" style="2" customWidth="1"/>
    <col min="13834" max="13834" width="23.85546875" style="2" customWidth="1"/>
    <col min="13835" max="13835" width="13" style="2" customWidth="1"/>
    <col min="13836" max="14080" width="9.140625" style="2"/>
    <col min="14081" max="14081" width="4.42578125" style="2" customWidth="1"/>
    <col min="14082" max="14082" width="45.5703125" style="2" customWidth="1"/>
    <col min="14083" max="14083" width="13.42578125" style="2" customWidth="1"/>
    <col min="14084" max="14084" width="5.140625" style="2" bestFit="1" customWidth="1"/>
    <col min="14085" max="14085" width="5" style="2" bestFit="1" customWidth="1"/>
    <col min="14086" max="14086" width="7.28515625" style="2" bestFit="1" customWidth="1"/>
    <col min="14087" max="14087" width="9.7109375" style="2" customWidth="1"/>
    <col min="14088" max="14088" width="8.85546875" style="2" customWidth="1"/>
    <col min="14089" max="14089" width="11.5703125" style="2" customWidth="1"/>
    <col min="14090" max="14090" width="23.85546875" style="2" customWidth="1"/>
    <col min="14091" max="14091" width="13" style="2" customWidth="1"/>
    <col min="14092" max="14336" width="9.140625" style="2"/>
    <col min="14337" max="14337" width="4.42578125" style="2" customWidth="1"/>
    <col min="14338" max="14338" width="45.5703125" style="2" customWidth="1"/>
    <col min="14339" max="14339" width="13.42578125" style="2" customWidth="1"/>
    <col min="14340" max="14340" width="5.140625" style="2" bestFit="1" customWidth="1"/>
    <col min="14341" max="14341" width="5" style="2" bestFit="1" customWidth="1"/>
    <col min="14342" max="14342" width="7.28515625" style="2" bestFit="1" customWidth="1"/>
    <col min="14343" max="14343" width="9.7109375" style="2" customWidth="1"/>
    <col min="14344" max="14344" width="8.85546875" style="2" customWidth="1"/>
    <col min="14345" max="14345" width="11.5703125" style="2" customWidth="1"/>
    <col min="14346" max="14346" width="23.85546875" style="2" customWidth="1"/>
    <col min="14347" max="14347" width="13" style="2" customWidth="1"/>
    <col min="14348" max="14592" width="9.140625" style="2"/>
    <col min="14593" max="14593" width="4.42578125" style="2" customWidth="1"/>
    <col min="14594" max="14594" width="45.5703125" style="2" customWidth="1"/>
    <col min="14595" max="14595" width="13.42578125" style="2" customWidth="1"/>
    <col min="14596" max="14596" width="5.140625" style="2" bestFit="1" customWidth="1"/>
    <col min="14597" max="14597" width="5" style="2" bestFit="1" customWidth="1"/>
    <col min="14598" max="14598" width="7.28515625" style="2" bestFit="1" customWidth="1"/>
    <col min="14599" max="14599" width="9.7109375" style="2" customWidth="1"/>
    <col min="14600" max="14600" width="8.85546875" style="2" customWidth="1"/>
    <col min="14601" max="14601" width="11.5703125" style="2" customWidth="1"/>
    <col min="14602" max="14602" width="23.85546875" style="2" customWidth="1"/>
    <col min="14603" max="14603" width="13" style="2" customWidth="1"/>
    <col min="14604" max="14848" width="9.140625" style="2"/>
    <col min="14849" max="14849" width="4.42578125" style="2" customWidth="1"/>
    <col min="14850" max="14850" width="45.5703125" style="2" customWidth="1"/>
    <col min="14851" max="14851" width="13.42578125" style="2" customWidth="1"/>
    <col min="14852" max="14852" width="5.140625" style="2" bestFit="1" customWidth="1"/>
    <col min="14853" max="14853" width="5" style="2" bestFit="1" customWidth="1"/>
    <col min="14854" max="14854" width="7.28515625" style="2" bestFit="1" customWidth="1"/>
    <col min="14855" max="14855" width="9.7109375" style="2" customWidth="1"/>
    <col min="14856" max="14856" width="8.85546875" style="2" customWidth="1"/>
    <col min="14857" max="14857" width="11.5703125" style="2" customWidth="1"/>
    <col min="14858" max="14858" width="23.85546875" style="2" customWidth="1"/>
    <col min="14859" max="14859" width="13" style="2" customWidth="1"/>
    <col min="14860" max="15104" width="9.140625" style="2"/>
    <col min="15105" max="15105" width="4.42578125" style="2" customWidth="1"/>
    <col min="15106" max="15106" width="45.5703125" style="2" customWidth="1"/>
    <col min="15107" max="15107" width="13.42578125" style="2" customWidth="1"/>
    <col min="15108" max="15108" width="5.140625" style="2" bestFit="1" customWidth="1"/>
    <col min="15109" max="15109" width="5" style="2" bestFit="1" customWidth="1"/>
    <col min="15110" max="15110" width="7.28515625" style="2" bestFit="1" customWidth="1"/>
    <col min="15111" max="15111" width="9.7109375" style="2" customWidth="1"/>
    <col min="15112" max="15112" width="8.85546875" style="2" customWidth="1"/>
    <col min="15113" max="15113" width="11.5703125" style="2" customWidth="1"/>
    <col min="15114" max="15114" width="23.85546875" style="2" customWidth="1"/>
    <col min="15115" max="15115" width="13" style="2" customWidth="1"/>
    <col min="15116" max="15360" width="9.140625" style="2"/>
    <col min="15361" max="15361" width="4.42578125" style="2" customWidth="1"/>
    <col min="15362" max="15362" width="45.5703125" style="2" customWidth="1"/>
    <col min="15363" max="15363" width="13.42578125" style="2" customWidth="1"/>
    <col min="15364" max="15364" width="5.140625" style="2" bestFit="1" customWidth="1"/>
    <col min="15365" max="15365" width="5" style="2" bestFit="1" customWidth="1"/>
    <col min="15366" max="15366" width="7.28515625" style="2" bestFit="1" customWidth="1"/>
    <col min="15367" max="15367" width="9.7109375" style="2" customWidth="1"/>
    <col min="15368" max="15368" width="8.85546875" style="2" customWidth="1"/>
    <col min="15369" max="15369" width="11.5703125" style="2" customWidth="1"/>
    <col min="15370" max="15370" width="23.85546875" style="2" customWidth="1"/>
    <col min="15371" max="15371" width="13" style="2" customWidth="1"/>
    <col min="15372" max="15616" width="9.140625" style="2"/>
    <col min="15617" max="15617" width="4.42578125" style="2" customWidth="1"/>
    <col min="15618" max="15618" width="45.5703125" style="2" customWidth="1"/>
    <col min="15619" max="15619" width="13.42578125" style="2" customWidth="1"/>
    <col min="15620" max="15620" width="5.140625" style="2" bestFit="1" customWidth="1"/>
    <col min="15621" max="15621" width="5" style="2" bestFit="1" customWidth="1"/>
    <col min="15622" max="15622" width="7.28515625" style="2" bestFit="1" customWidth="1"/>
    <col min="15623" max="15623" width="9.7109375" style="2" customWidth="1"/>
    <col min="15624" max="15624" width="8.85546875" style="2" customWidth="1"/>
    <col min="15625" max="15625" width="11.5703125" style="2" customWidth="1"/>
    <col min="15626" max="15626" width="23.85546875" style="2" customWidth="1"/>
    <col min="15627" max="15627" width="13" style="2" customWidth="1"/>
    <col min="15628" max="15872" width="9.140625" style="2"/>
    <col min="15873" max="15873" width="4.42578125" style="2" customWidth="1"/>
    <col min="15874" max="15874" width="45.5703125" style="2" customWidth="1"/>
    <col min="15875" max="15875" width="13.42578125" style="2" customWidth="1"/>
    <col min="15876" max="15876" width="5.140625" style="2" bestFit="1" customWidth="1"/>
    <col min="15877" max="15877" width="5" style="2" bestFit="1" customWidth="1"/>
    <col min="15878" max="15878" width="7.28515625" style="2" bestFit="1" customWidth="1"/>
    <col min="15879" max="15879" width="9.7109375" style="2" customWidth="1"/>
    <col min="15880" max="15880" width="8.85546875" style="2" customWidth="1"/>
    <col min="15881" max="15881" width="11.5703125" style="2" customWidth="1"/>
    <col min="15882" max="15882" width="23.85546875" style="2" customWidth="1"/>
    <col min="15883" max="15883" width="13" style="2" customWidth="1"/>
    <col min="15884" max="16128" width="9.140625" style="2"/>
    <col min="16129" max="16129" width="4.42578125" style="2" customWidth="1"/>
    <col min="16130" max="16130" width="45.5703125" style="2" customWidth="1"/>
    <col min="16131" max="16131" width="13.42578125" style="2" customWidth="1"/>
    <col min="16132" max="16132" width="5.140625" style="2" bestFit="1" customWidth="1"/>
    <col min="16133" max="16133" width="5" style="2" bestFit="1" customWidth="1"/>
    <col min="16134" max="16134" width="7.28515625" style="2" bestFit="1" customWidth="1"/>
    <col min="16135" max="16135" width="9.7109375" style="2" customWidth="1"/>
    <col min="16136" max="16136" width="8.85546875" style="2" customWidth="1"/>
    <col min="16137" max="16137" width="11.5703125" style="2" customWidth="1"/>
    <col min="16138" max="16138" width="23.85546875" style="2" customWidth="1"/>
    <col min="16139" max="16139" width="13" style="2" customWidth="1"/>
    <col min="16140" max="16384" width="9.140625" style="2"/>
  </cols>
  <sheetData>
    <row r="1" spans="1:13" ht="35.25" x14ac:dyDescent="0.5">
      <c r="A1" s="260"/>
      <c r="B1" s="437" t="s">
        <v>1400</v>
      </c>
      <c r="C1" s="437"/>
      <c r="D1" s="437"/>
      <c r="E1" s="437"/>
      <c r="F1" s="195"/>
      <c r="G1" s="195"/>
      <c r="H1" s="195"/>
    </row>
    <row r="2" spans="1:13" ht="6" customHeight="1" x14ac:dyDescent="0.5">
      <c r="A2" s="260"/>
      <c r="B2" s="261"/>
      <c r="C2" s="261"/>
      <c r="D2" s="261"/>
      <c r="E2" s="261"/>
      <c r="F2" s="195"/>
      <c r="G2" s="195"/>
      <c r="H2" s="195"/>
    </row>
    <row r="3" spans="1:13" ht="35.25" x14ac:dyDescent="0.5">
      <c r="A3" s="260"/>
      <c r="B3" s="436" t="s">
        <v>1401</v>
      </c>
      <c r="C3" s="436"/>
      <c r="D3" s="436"/>
      <c r="E3" s="436"/>
      <c r="F3" s="436"/>
      <c r="G3" s="436"/>
      <c r="H3" s="195"/>
      <c r="J3" s="210"/>
    </row>
    <row r="4" spans="1:13" ht="1.5" customHeight="1" x14ac:dyDescent="0.5">
      <c r="A4" s="260"/>
      <c r="B4" s="216"/>
      <c r="C4" s="216"/>
      <c r="D4" s="216"/>
      <c r="E4" s="216"/>
      <c r="F4" s="216"/>
      <c r="G4" s="216"/>
      <c r="H4" s="195"/>
    </row>
    <row r="5" spans="1:13" ht="27.75" customHeight="1" x14ac:dyDescent="0.5">
      <c r="A5" s="260"/>
      <c r="B5" s="37" t="s">
        <v>1376</v>
      </c>
      <c r="C5" s="196"/>
      <c r="D5" s="196"/>
      <c r="E5" s="196"/>
      <c r="H5" s="438" t="s">
        <v>1536</v>
      </c>
      <c r="I5" s="438"/>
    </row>
    <row r="6" spans="1:13" ht="1.5" customHeight="1" x14ac:dyDescent="0.5">
      <c r="A6" s="260"/>
      <c r="B6" s="197"/>
      <c r="C6" s="196"/>
      <c r="D6" s="196"/>
      <c r="E6" s="196"/>
      <c r="F6" s="197"/>
      <c r="G6" s="197"/>
      <c r="H6" s="195"/>
    </row>
    <row r="7" spans="1:13" ht="15" x14ac:dyDescent="0.2">
      <c r="A7" s="420" t="s">
        <v>0</v>
      </c>
      <c r="B7" s="420" t="s">
        <v>1</v>
      </c>
      <c r="C7" s="420" t="s">
        <v>1357</v>
      </c>
      <c r="D7" s="420" t="s">
        <v>2</v>
      </c>
      <c r="E7" s="420" t="s">
        <v>22</v>
      </c>
      <c r="F7" s="420" t="s">
        <v>1359</v>
      </c>
      <c r="G7" s="420"/>
      <c r="H7" s="420" t="s">
        <v>1360</v>
      </c>
      <c r="I7" s="420"/>
    </row>
    <row r="8" spans="1:13" ht="15" x14ac:dyDescent="0.2">
      <c r="A8" s="420"/>
      <c r="B8" s="420"/>
      <c r="C8" s="420"/>
      <c r="D8" s="420"/>
      <c r="E8" s="420"/>
      <c r="F8" s="217" t="s">
        <v>1361</v>
      </c>
      <c r="G8" s="217" t="s">
        <v>1170</v>
      </c>
      <c r="H8" s="217" t="s">
        <v>1361</v>
      </c>
      <c r="I8" s="217" t="s">
        <v>1170</v>
      </c>
    </row>
    <row r="9" spans="1:13" ht="15" x14ac:dyDescent="0.2">
      <c r="A9" s="217">
        <v>1</v>
      </c>
      <c r="B9" s="217">
        <v>2</v>
      </c>
      <c r="C9" s="217">
        <v>3</v>
      </c>
      <c r="D9" s="217">
        <v>4</v>
      </c>
      <c r="E9" s="217">
        <v>5</v>
      </c>
      <c r="F9" s="217">
        <v>6</v>
      </c>
      <c r="G9" s="217">
        <v>7</v>
      </c>
      <c r="H9" s="198">
        <v>8</v>
      </c>
      <c r="I9" s="217">
        <v>9</v>
      </c>
      <c r="J9" s="193"/>
      <c r="K9" s="219"/>
    </row>
    <row r="10" spans="1:13" ht="16.5" customHeight="1" x14ac:dyDescent="0.2">
      <c r="A10" s="262">
        <v>1</v>
      </c>
      <c r="B10" s="35" t="s">
        <v>1402</v>
      </c>
      <c r="C10" s="36">
        <v>7130311028</v>
      </c>
      <c r="D10" s="200" t="s">
        <v>6</v>
      </c>
      <c r="E10" s="200">
        <v>30</v>
      </c>
      <c r="F10" s="194">
        <f>VLOOKUP(C10,'SOR RATE 2025-26'!A:D,4,0)</f>
        <v>93.27</v>
      </c>
      <c r="G10" s="194">
        <f>F10*E10</f>
        <v>2798.1</v>
      </c>
      <c r="H10" s="200"/>
      <c r="I10" s="200"/>
      <c r="J10" s="10"/>
    </row>
    <row r="11" spans="1:13" ht="21.75" customHeight="1" x14ac:dyDescent="0.2">
      <c r="A11" s="262">
        <v>2</v>
      </c>
      <c r="B11" s="245" t="s">
        <v>1379</v>
      </c>
      <c r="C11" s="200">
        <v>7130310040</v>
      </c>
      <c r="D11" s="200" t="s">
        <v>6</v>
      </c>
      <c r="E11" s="200">
        <v>30</v>
      </c>
      <c r="F11" s="194"/>
      <c r="G11" s="194"/>
      <c r="H11" s="194">
        <f>VLOOKUP(C11,'SOR RATE 2025-26'!A:D,4,0)</f>
        <v>82.57</v>
      </c>
      <c r="I11" s="194">
        <f>E11*H11</f>
        <v>2477.1</v>
      </c>
    </row>
    <row r="12" spans="1:13" ht="17.25" customHeight="1" x14ac:dyDescent="0.2">
      <c r="A12" s="271">
        <v>3</v>
      </c>
      <c r="B12" s="35" t="s">
        <v>1365</v>
      </c>
      <c r="C12" s="36">
        <v>7130820101</v>
      </c>
      <c r="D12" s="200" t="s">
        <v>16</v>
      </c>
      <c r="E12" s="200">
        <v>2</v>
      </c>
      <c r="F12" s="194">
        <f>VLOOKUP(C12,'SOR RATE 2025-26'!A:D,4,0)</f>
        <v>13.71</v>
      </c>
      <c r="G12" s="194">
        <f>F12*E12</f>
        <v>27.42</v>
      </c>
      <c r="H12" s="194">
        <f>+F12</f>
        <v>13.71</v>
      </c>
      <c r="I12" s="194">
        <f>E12*H12</f>
        <v>27.42</v>
      </c>
    </row>
    <row r="13" spans="1:13" ht="17.25" customHeight="1" x14ac:dyDescent="0.2">
      <c r="A13" s="271">
        <v>4</v>
      </c>
      <c r="B13" s="35" t="s">
        <v>1366</v>
      </c>
      <c r="C13" s="36">
        <v>7130820206</v>
      </c>
      <c r="D13" s="200" t="s">
        <v>16</v>
      </c>
      <c r="E13" s="200">
        <v>2</v>
      </c>
      <c r="F13" s="194">
        <f>VLOOKUP(C13,'SOR RATE 2025-26'!A:D,4,0)</f>
        <v>47.37</v>
      </c>
      <c r="G13" s="194">
        <f>F13*E13</f>
        <v>94.74</v>
      </c>
      <c r="H13" s="194">
        <f t="shared" ref="H13:H17" si="0">+F13</f>
        <v>47.37</v>
      </c>
      <c r="I13" s="194">
        <f>E13*H13</f>
        <v>94.74</v>
      </c>
    </row>
    <row r="14" spans="1:13" ht="42.75" x14ac:dyDescent="0.2">
      <c r="A14" s="271">
        <v>5</v>
      </c>
      <c r="B14" s="245" t="s">
        <v>947</v>
      </c>
      <c r="C14" s="36">
        <v>7132455002</v>
      </c>
      <c r="D14" s="200" t="s">
        <v>1380</v>
      </c>
      <c r="E14" s="200">
        <v>1</v>
      </c>
      <c r="F14" s="194">
        <f>VLOOKUP(C14,'SOR RATE 2025-26'!A:D,4,0)</f>
        <v>408.55</v>
      </c>
      <c r="G14" s="194">
        <f t="shared" ref="G14:G17" si="1">F14*E14</f>
        <v>408.55</v>
      </c>
      <c r="H14" s="194">
        <f t="shared" si="0"/>
        <v>408.55</v>
      </c>
      <c r="I14" s="194">
        <f t="shared" ref="I14:I17" si="2">E14*H14</f>
        <v>408.55</v>
      </c>
      <c r="K14" s="209"/>
      <c r="L14" s="209"/>
      <c r="M14" s="209"/>
    </row>
    <row r="15" spans="1:13" ht="17.25" customHeight="1" x14ac:dyDescent="0.2">
      <c r="A15" s="271">
        <v>6</v>
      </c>
      <c r="B15" s="245" t="s">
        <v>961</v>
      </c>
      <c r="C15" s="200">
        <v>7132476007</v>
      </c>
      <c r="D15" s="36" t="s">
        <v>960</v>
      </c>
      <c r="E15" s="200">
        <v>1</v>
      </c>
      <c r="F15" s="194">
        <v>20.697199999999999</v>
      </c>
      <c r="G15" s="194">
        <f>F15*E15</f>
        <v>20.697199999999999</v>
      </c>
      <c r="H15" s="194">
        <f>+F15</f>
        <v>20.697199999999999</v>
      </c>
      <c r="I15" s="194">
        <f t="shared" si="2"/>
        <v>20.697199999999999</v>
      </c>
      <c r="J15" s="288"/>
    </row>
    <row r="16" spans="1:13" ht="17.25" customHeight="1" x14ac:dyDescent="0.2">
      <c r="A16" s="271">
        <v>7</v>
      </c>
      <c r="B16" s="35" t="s">
        <v>1367</v>
      </c>
      <c r="C16" s="36"/>
      <c r="D16" s="200" t="s">
        <v>1368</v>
      </c>
      <c r="E16" s="200">
        <v>1</v>
      </c>
      <c r="F16" s="194">
        <v>40</v>
      </c>
      <c r="G16" s="194">
        <f t="shared" si="1"/>
        <v>40</v>
      </c>
      <c r="H16" s="194">
        <f t="shared" si="0"/>
        <v>40</v>
      </c>
      <c r="I16" s="194">
        <f t="shared" si="2"/>
        <v>40</v>
      </c>
    </row>
    <row r="17" spans="1:11" ht="17.25" customHeight="1" x14ac:dyDescent="0.2">
      <c r="A17" s="271">
        <v>8</v>
      </c>
      <c r="B17" s="35" t="s">
        <v>1369</v>
      </c>
      <c r="C17" s="36"/>
      <c r="D17" s="200" t="s">
        <v>1368</v>
      </c>
      <c r="E17" s="200">
        <v>1</v>
      </c>
      <c r="F17" s="194">
        <v>30</v>
      </c>
      <c r="G17" s="194">
        <f t="shared" si="1"/>
        <v>30</v>
      </c>
      <c r="H17" s="194">
        <f t="shared" si="0"/>
        <v>30</v>
      </c>
      <c r="I17" s="194">
        <f t="shared" si="2"/>
        <v>30</v>
      </c>
    </row>
    <row r="18" spans="1:11" ht="15" x14ac:dyDescent="0.2">
      <c r="A18" s="265">
        <v>9</v>
      </c>
      <c r="B18" s="222" t="s">
        <v>13</v>
      </c>
      <c r="C18" s="274"/>
      <c r="D18" s="274"/>
      <c r="E18" s="274"/>
      <c r="F18" s="274"/>
      <c r="G18" s="275">
        <f>SUM(G10:G17)</f>
        <v>3419.5072</v>
      </c>
      <c r="H18" s="203"/>
      <c r="I18" s="202">
        <f>I11+I12+I13+I14+I15+I16+I17</f>
        <v>3098.5072</v>
      </c>
      <c r="J18" s="224"/>
      <c r="K18" s="225"/>
    </row>
    <row r="19" spans="1:11" ht="15" x14ac:dyDescent="0.2">
      <c r="A19" s="265">
        <v>10</v>
      </c>
      <c r="B19" s="222" t="s">
        <v>14</v>
      </c>
      <c r="C19" s="201"/>
      <c r="D19" s="201"/>
      <c r="E19" s="201"/>
      <c r="F19" s="201"/>
      <c r="G19" s="202">
        <f>G18/1.18</f>
        <v>2897.8874576271187</v>
      </c>
      <c r="H19" s="200"/>
      <c r="I19" s="202">
        <f>I18/1.18</f>
        <v>2625.853559322034</v>
      </c>
      <c r="J19" s="224"/>
      <c r="K19" s="225"/>
    </row>
    <row r="20" spans="1:11" ht="17.25" customHeight="1" x14ac:dyDescent="0.2">
      <c r="A20" s="262">
        <v>11</v>
      </c>
      <c r="B20" s="228" t="s">
        <v>1479</v>
      </c>
      <c r="C20" s="204"/>
      <c r="D20" s="204"/>
      <c r="E20" s="204"/>
      <c r="F20" s="324">
        <v>7.4999999999999997E-2</v>
      </c>
      <c r="G20" s="194">
        <f>G19*F20</f>
        <v>217.3415593220339</v>
      </c>
      <c r="H20" s="200">
        <v>7.4999999999999997E-2</v>
      </c>
      <c r="I20" s="194">
        <f>I19*H20</f>
        <v>196.93901694915255</v>
      </c>
      <c r="J20" s="11"/>
      <c r="K20" s="224"/>
    </row>
    <row r="21" spans="1:11" ht="17.25" customHeight="1" x14ac:dyDescent="0.2">
      <c r="A21" s="262">
        <v>12</v>
      </c>
      <c r="B21" s="35" t="s">
        <v>1403</v>
      </c>
      <c r="C21" s="199"/>
      <c r="D21" s="439" t="s">
        <v>1383</v>
      </c>
      <c r="E21" s="439"/>
      <c r="F21" s="439"/>
      <c r="G21" s="194">
        <v>896.34</v>
      </c>
      <c r="H21" s="200"/>
      <c r="I21" s="194">
        <v>896.34</v>
      </c>
    </row>
    <row r="22" spans="1:11" ht="17.25" customHeight="1" x14ac:dyDescent="0.2">
      <c r="A22" s="262">
        <v>13</v>
      </c>
      <c r="B22" s="35" t="s">
        <v>1407</v>
      </c>
      <c r="C22" s="199"/>
      <c r="D22" s="199"/>
      <c r="E22" s="199"/>
      <c r="F22" s="200"/>
      <c r="G22" s="194"/>
      <c r="H22" s="200"/>
      <c r="I22" s="194"/>
      <c r="J22" s="294"/>
    </row>
    <row r="23" spans="1:11" ht="17.25" customHeight="1" x14ac:dyDescent="0.2">
      <c r="A23" s="36" t="s">
        <v>1155</v>
      </c>
      <c r="B23" s="325" t="s">
        <v>1480</v>
      </c>
      <c r="C23" s="199"/>
      <c r="D23" s="199"/>
      <c r="E23" s="199"/>
      <c r="F23" s="200">
        <v>0.02</v>
      </c>
      <c r="G23" s="194">
        <f>F23*G19</f>
        <v>57.957749152542377</v>
      </c>
      <c r="H23" s="200">
        <v>0.02</v>
      </c>
      <c r="I23" s="194">
        <f>H23*I19</f>
        <v>52.517071186440681</v>
      </c>
      <c r="J23" s="294"/>
    </row>
    <row r="24" spans="1:11" ht="36" customHeight="1" x14ac:dyDescent="0.2">
      <c r="A24" s="262">
        <v>14</v>
      </c>
      <c r="B24" s="228" t="s">
        <v>1481</v>
      </c>
      <c r="C24" s="207"/>
      <c r="D24" s="199"/>
      <c r="E24" s="199"/>
      <c r="F24" s="199"/>
      <c r="G24" s="194">
        <f>(G19+G20+G21+G23)*0.125</f>
        <v>508.69084576271189</v>
      </c>
      <c r="H24" s="194"/>
      <c r="I24" s="194">
        <f>(I19+I20+I21+I23)*0.125</f>
        <v>471.45620593220343</v>
      </c>
    </row>
    <row r="25" spans="1:11" ht="30" x14ac:dyDescent="0.2">
      <c r="A25" s="272">
        <v>15</v>
      </c>
      <c r="B25" s="246" t="s">
        <v>1482</v>
      </c>
      <c r="C25" s="207"/>
      <c r="D25" s="199"/>
      <c r="E25" s="199"/>
      <c r="F25" s="199"/>
      <c r="G25" s="202">
        <f>G19+G20+G21+G23+G24</f>
        <v>4578.2176118644074</v>
      </c>
      <c r="H25" s="194"/>
      <c r="I25" s="202">
        <f>I19+I20+I21+I23+I24</f>
        <v>4243.1058533898313</v>
      </c>
    </row>
    <row r="26" spans="1:11" ht="16.5" customHeight="1" x14ac:dyDescent="0.2">
      <c r="A26" s="271">
        <v>16</v>
      </c>
      <c r="B26" s="228" t="s">
        <v>1476</v>
      </c>
      <c r="C26" s="207"/>
      <c r="D26" s="199"/>
      <c r="E26" s="199"/>
      <c r="F26" s="36">
        <v>0.09</v>
      </c>
      <c r="G26" s="194">
        <f>F26*G25</f>
        <v>412.03958506779668</v>
      </c>
      <c r="H26" s="36">
        <v>0.09</v>
      </c>
      <c r="I26" s="194">
        <f>H26*I25</f>
        <v>381.87952680508482</v>
      </c>
    </row>
    <row r="27" spans="1:11" ht="16.5" customHeight="1" x14ac:dyDescent="0.2">
      <c r="A27" s="271">
        <v>17</v>
      </c>
      <c r="B27" s="228" t="s">
        <v>1477</v>
      </c>
      <c r="C27" s="207"/>
      <c r="D27" s="199"/>
      <c r="E27" s="199"/>
      <c r="F27" s="36">
        <v>0.09</v>
      </c>
      <c r="G27" s="194">
        <f>F27*G25</f>
        <v>412.03958506779668</v>
      </c>
      <c r="H27" s="36">
        <v>0.09</v>
      </c>
      <c r="I27" s="194">
        <f>H27*I25</f>
        <v>381.87952680508482</v>
      </c>
    </row>
    <row r="28" spans="1:11" ht="16.5" customHeight="1" x14ac:dyDescent="0.2">
      <c r="A28" s="262">
        <v>18</v>
      </c>
      <c r="B28" s="228" t="s">
        <v>1483</v>
      </c>
      <c r="C28" s="207"/>
      <c r="D28" s="199"/>
      <c r="E28" s="199"/>
      <c r="F28" s="199"/>
      <c r="G28" s="194">
        <f>G25+G26+G27</f>
        <v>5402.2967820000013</v>
      </c>
      <c r="H28" s="194"/>
      <c r="I28" s="194">
        <f>I25+I26+I27</f>
        <v>5006.8649070000001</v>
      </c>
    </row>
    <row r="29" spans="1:11" ht="15" x14ac:dyDescent="0.2">
      <c r="A29" s="272">
        <v>19</v>
      </c>
      <c r="B29" s="434" t="s">
        <v>1404</v>
      </c>
      <c r="C29" s="434"/>
      <c r="D29" s="434"/>
      <c r="E29" s="434"/>
      <c r="F29" s="434"/>
      <c r="G29" s="202">
        <f>+G28</f>
        <v>5402.2967820000013</v>
      </c>
      <c r="H29" s="200"/>
      <c r="I29" s="202">
        <f>+I28</f>
        <v>5006.8649070000001</v>
      </c>
    </row>
    <row r="30" spans="1:11" ht="15" x14ac:dyDescent="0.2">
      <c r="A30" s="265">
        <v>20</v>
      </c>
      <c r="B30" s="434" t="s">
        <v>1405</v>
      </c>
      <c r="C30" s="434"/>
      <c r="D30" s="434"/>
      <c r="E30" s="434"/>
      <c r="F30" s="434"/>
      <c r="G30" s="202">
        <f>ROUND(G29,0)</f>
        <v>5402</v>
      </c>
      <c r="H30" s="202"/>
      <c r="I30" s="202">
        <f>ROUND(I29,0)</f>
        <v>5007</v>
      </c>
    </row>
    <row r="31" spans="1:11" ht="14.25" x14ac:dyDescent="0.2">
      <c r="A31" s="3"/>
      <c r="B31" s="195"/>
      <c r="C31" s="195"/>
      <c r="D31" s="195"/>
      <c r="E31" s="195"/>
      <c r="F31" s="195"/>
      <c r="G31" s="195"/>
      <c r="H31" s="195"/>
    </row>
    <row r="32" spans="1:11" ht="15" x14ac:dyDescent="0.2">
      <c r="A32" s="412" t="s">
        <v>1408</v>
      </c>
      <c r="B32" s="412"/>
      <c r="C32" s="412"/>
      <c r="D32" s="412"/>
      <c r="E32" s="412"/>
      <c r="F32" s="412"/>
      <c r="G32" s="192"/>
      <c r="H32" s="15"/>
      <c r="I32" s="15"/>
    </row>
    <row r="33" spans="1:9" ht="52.5" customHeight="1" x14ac:dyDescent="0.2">
      <c r="A33" s="285"/>
      <c r="B33" s="407" t="s">
        <v>1547</v>
      </c>
      <c r="C33" s="407"/>
      <c r="D33" s="407"/>
      <c r="E33" s="407"/>
      <c r="F33" s="407"/>
      <c r="G33" s="407"/>
      <c r="H33" s="407"/>
      <c r="I33" s="407"/>
    </row>
  </sheetData>
  <mergeCells count="15">
    <mergeCell ref="B1:E1"/>
    <mergeCell ref="B3:G3"/>
    <mergeCell ref="A32:F32"/>
    <mergeCell ref="B33:I33"/>
    <mergeCell ref="H5:I5"/>
    <mergeCell ref="A7:A8"/>
    <mergeCell ref="B7:B8"/>
    <mergeCell ref="C7:C8"/>
    <mergeCell ref="D7:D8"/>
    <mergeCell ref="E7:E8"/>
    <mergeCell ref="F7:G7"/>
    <mergeCell ref="H7:I7"/>
    <mergeCell ref="D21:F21"/>
    <mergeCell ref="B29:F29"/>
    <mergeCell ref="B30:F30"/>
  </mergeCells>
  <conditionalFormatting sqref="B10 B16:C17">
    <cfRule type="cellIs" dxfId="1" priority="3" stopIfTrue="1" operator="equal">
      <formula>"?"</formula>
    </cfRule>
  </conditionalFormatting>
  <conditionalFormatting sqref="B18:B19">
    <cfRule type="cellIs" dxfId="0" priority="1" stopIfTrue="1" operator="equal">
      <formula>"?"</formula>
    </cfRule>
  </conditionalFormatting>
  <pageMargins left="0.7" right="0.7" top="0.75" bottom="0.75" header="0.3" footer="0.3"/>
  <pageSetup paperSize="9" scale="61"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COMPARATIVE</vt:lpstr>
      <vt:lpstr>SOR RATE 2025-26</vt:lpstr>
      <vt:lpstr>E1</vt:lpstr>
      <vt:lpstr>E2</vt:lpstr>
      <vt:lpstr>E3</vt:lpstr>
      <vt:lpstr>E4</vt:lpstr>
      <vt:lpstr>E5</vt:lpstr>
      <vt:lpstr>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2024-04-01T10:49:00Z</cp:lastPrinted>
  <dcterms:created xsi:type="dcterms:W3CDTF">2023-06-10T08:29:04Z</dcterms:created>
  <dcterms:modified xsi:type="dcterms:W3CDTF">2026-01-21T09:31:54Z</dcterms:modified>
</cp:coreProperties>
</file>